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702"/>
  <workbookPr/>
  <mc:AlternateContent xmlns:mc="http://schemas.openxmlformats.org/markup-compatibility/2006">
    <mc:Choice Requires="x15">
      <x15ac:absPath xmlns:x15ac="http://schemas.microsoft.com/office/spreadsheetml/2010/11/ac" url="/Users/crandall/Desktop/"/>
    </mc:Choice>
  </mc:AlternateContent>
  <bookViews>
    <workbookView xWindow="660" yWindow="460" windowWidth="23320" windowHeight="14200" activeTab="4"/>
  </bookViews>
  <sheets>
    <sheet name="Gait speed" sheetId="1" r:id="rId1"/>
    <sheet name="6MWT " sheetId="2" r:id="rId2"/>
    <sheet name="ABC" sheetId="3" r:id="rId3"/>
    <sheet name="BBS" sheetId="4" r:id="rId4"/>
    <sheet name="FGA"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6" i="5" l="1"/>
  <c r="I5" i="5"/>
  <c r="I6" i="5"/>
  <c r="J5" i="5"/>
  <c r="J6" i="5"/>
  <c r="K5" i="5"/>
  <c r="K6" i="5"/>
  <c r="B14" i="5"/>
  <c r="I6" i="4"/>
  <c r="J5" i="4"/>
  <c r="J6" i="4"/>
  <c r="K5" i="4"/>
  <c r="K6" i="4"/>
  <c r="L5" i="4"/>
  <c r="L6" i="4"/>
  <c r="M5" i="4"/>
  <c r="M6" i="4"/>
  <c r="B18" i="4"/>
  <c r="B32" i="3"/>
  <c r="B20" i="3"/>
  <c r="B24" i="2"/>
  <c r="E23" i="2"/>
  <c r="E5" i="2"/>
  <c r="E4" i="2"/>
  <c r="B3" i="2"/>
  <c r="E2" i="2"/>
  <c r="D27" i="1"/>
  <c r="D26" i="1"/>
  <c r="D23" i="1"/>
  <c r="D22" i="1"/>
  <c r="C8" i="1"/>
  <c r="C7" i="1"/>
  <c r="C6" i="1"/>
  <c r="G5" i="1"/>
  <c r="G4" i="1"/>
  <c r="C4" i="1"/>
  <c r="G3" i="1"/>
  <c r="C3" i="1"/>
  <c r="D3" i="1"/>
</calcChain>
</file>

<file path=xl/comments1.xml><?xml version="1.0" encoding="utf-8"?>
<comments xmlns="http://schemas.openxmlformats.org/spreadsheetml/2006/main">
  <authors>
    <author/>
  </authors>
  <commentList>
    <comment ref="A4" authorId="0">
      <text>
        <r>
          <rPr>
            <sz val="11"/>
            <color rgb="FF000000"/>
            <rFont val="Calibri"/>
            <family val="2"/>
          </rPr>
          <t>INSTRUCTIONS: Please stand up. Try not to use your hand for support.</t>
        </r>
      </text>
    </comment>
    <comment ref="B4" authorId="0">
      <text>
        <r>
          <rPr>
            <sz val="11"/>
            <color rgb="FF000000"/>
            <rFont val="Calibri"/>
            <family val="2"/>
          </rPr>
          <t>able to stand without using hands and stabilize independently</t>
        </r>
      </text>
    </comment>
    <comment ref="C4" authorId="0">
      <text>
        <r>
          <rPr>
            <sz val="11"/>
            <color rgb="FF000000"/>
            <rFont val="Calibri"/>
            <family val="2"/>
          </rPr>
          <t xml:space="preserve">able to stand independently using hands
</t>
        </r>
      </text>
    </comment>
    <comment ref="D4" authorId="0">
      <text>
        <r>
          <rPr>
            <sz val="11"/>
            <color rgb="FF000000"/>
            <rFont val="Calibri"/>
            <family val="2"/>
          </rPr>
          <t>able to stand using hands after several tries</t>
        </r>
      </text>
    </comment>
    <comment ref="E4" authorId="0">
      <text>
        <r>
          <rPr>
            <sz val="11"/>
            <color rgb="FF000000"/>
            <rFont val="Calibri"/>
            <family val="2"/>
          </rPr>
          <t xml:space="preserve">needs minimal aid to stand or stabilize
</t>
        </r>
      </text>
    </comment>
    <comment ref="F4" authorId="0">
      <text>
        <r>
          <rPr>
            <sz val="11"/>
            <color rgb="FF000000"/>
            <rFont val="Calibri"/>
            <family val="2"/>
          </rPr>
          <t>needs moderate or maximal assist to stand</t>
        </r>
      </text>
    </comment>
    <comment ref="A5" authorId="0">
      <text>
        <r>
          <rPr>
            <sz val="11"/>
            <color rgb="FF000000"/>
            <rFont val="Calibri"/>
            <family val="2"/>
          </rPr>
          <t>INSTRUCTIONS: Please stand for two minutes without holding on.</t>
        </r>
      </text>
    </comment>
    <comment ref="B5" authorId="0">
      <text>
        <r>
          <rPr>
            <sz val="11"/>
            <color rgb="FF000000"/>
            <rFont val="Calibri"/>
            <family val="2"/>
          </rPr>
          <t xml:space="preserve">able to stand safely for 2 minutes
</t>
        </r>
      </text>
    </comment>
    <comment ref="C5" authorId="0">
      <text>
        <r>
          <rPr>
            <sz val="11"/>
            <color rgb="FF000000"/>
            <rFont val="Calibri"/>
            <family val="2"/>
          </rPr>
          <t>able to stand 2 minutes with supervision</t>
        </r>
      </text>
    </comment>
    <comment ref="D5" authorId="0">
      <text>
        <r>
          <rPr>
            <sz val="11"/>
            <color rgb="FF000000"/>
            <rFont val="Calibri"/>
            <family val="2"/>
          </rPr>
          <t>able to stand 30 seconds unsupported</t>
        </r>
      </text>
    </comment>
    <comment ref="E5" authorId="0">
      <text>
        <r>
          <rPr>
            <sz val="11"/>
            <color rgb="FF000000"/>
            <rFont val="Calibri"/>
            <family val="2"/>
          </rPr>
          <t xml:space="preserve">needs several tries to stand 30 seconds unsupported
</t>
        </r>
      </text>
    </comment>
    <comment ref="F5" authorId="0">
      <text>
        <r>
          <rPr>
            <sz val="11"/>
            <color rgb="FF000000"/>
            <rFont val="Calibri"/>
            <family val="2"/>
          </rPr>
          <t>unable to stand 30 seconds unsupported</t>
        </r>
      </text>
    </comment>
    <comment ref="A6" authorId="0">
      <text>
        <r>
          <rPr>
            <sz val="11"/>
            <color rgb="FF000000"/>
            <rFont val="Calibri"/>
            <family val="2"/>
          </rPr>
          <t xml:space="preserve">If a subject is able to stand 2 minutes unsupported, score full points for sitting unsupported. Proceed to item #4.
Instructions: Please sit with arms folded for 2 minutes
</t>
        </r>
      </text>
    </comment>
    <comment ref="B6" authorId="0">
      <text>
        <r>
          <rPr>
            <sz val="11"/>
            <color rgb="FF000000"/>
            <rFont val="Calibri"/>
            <family val="2"/>
          </rPr>
          <t xml:space="preserve">able to sit safely and securely for 2 minutes
</t>
        </r>
      </text>
    </comment>
    <comment ref="C6" authorId="0">
      <text>
        <r>
          <rPr>
            <sz val="11"/>
            <color rgb="FF000000"/>
            <rFont val="Calibri"/>
            <family val="2"/>
          </rPr>
          <t xml:space="preserve">able to sit 2 minutes under supervision
</t>
        </r>
      </text>
    </comment>
    <comment ref="D6" authorId="0">
      <text>
        <r>
          <rPr>
            <sz val="11"/>
            <color rgb="FF000000"/>
            <rFont val="Calibri"/>
            <family val="2"/>
          </rPr>
          <t>able to able to sit 30 seconds</t>
        </r>
      </text>
    </comment>
    <comment ref="E6" authorId="0">
      <text>
        <r>
          <rPr>
            <sz val="11"/>
            <color rgb="FF000000"/>
            <rFont val="Calibri"/>
            <family val="2"/>
          </rPr>
          <t xml:space="preserve"> able to sit 10 seconds</t>
        </r>
      </text>
    </comment>
    <comment ref="F6" authorId="0">
      <text>
        <r>
          <rPr>
            <sz val="11"/>
            <color rgb="FF000000"/>
            <rFont val="Calibri"/>
            <family val="2"/>
          </rPr>
          <t>unable to sit without support 10 seconds</t>
        </r>
      </text>
    </comment>
    <comment ref="A7" authorId="0">
      <text>
        <r>
          <rPr>
            <sz val="11"/>
            <color rgb="FF000000"/>
            <rFont val="Calibri"/>
            <family val="2"/>
          </rPr>
          <t xml:space="preserve">Instructions: Please sit down
</t>
        </r>
      </text>
    </comment>
    <comment ref="B7" authorId="0">
      <text>
        <r>
          <rPr>
            <sz val="11"/>
            <color rgb="FF000000"/>
            <rFont val="Calibri"/>
            <family val="2"/>
          </rPr>
          <t>sits safely with minimal use of hands</t>
        </r>
      </text>
    </comment>
    <comment ref="C7" authorId="0">
      <text>
        <r>
          <rPr>
            <sz val="11"/>
            <color rgb="FF000000"/>
            <rFont val="Calibri"/>
            <family val="2"/>
          </rPr>
          <t xml:space="preserve"> controls descent by using hands
</t>
        </r>
      </text>
    </comment>
    <comment ref="D7" authorId="0">
      <text>
        <r>
          <rPr>
            <sz val="11"/>
            <color rgb="FF000000"/>
            <rFont val="Calibri"/>
            <family val="2"/>
          </rPr>
          <t xml:space="preserve">uses back of legs against chair to control descent
</t>
        </r>
      </text>
    </comment>
    <comment ref="E7" authorId="0">
      <text>
        <r>
          <rPr>
            <sz val="11"/>
            <color rgb="FF000000"/>
            <rFont val="Calibri"/>
            <family val="2"/>
          </rPr>
          <t>sits independently but has uncontrolled descent</t>
        </r>
      </text>
    </comment>
    <comment ref="F7" authorId="0">
      <text>
        <r>
          <rPr>
            <sz val="11"/>
            <color rgb="FF000000"/>
            <rFont val="Calibri"/>
            <family val="2"/>
          </rPr>
          <t>needs assist to sit</t>
        </r>
      </text>
    </comment>
    <comment ref="A8" authorId="0">
      <text>
        <r>
          <rPr>
            <sz val="11"/>
            <color rgb="FF000000"/>
            <rFont val="Calibri"/>
            <family val="2"/>
          </rPr>
          <t>INSTRUCTIONS: Arrange chair(s) for pivot transfer. Ask subject to transfer one way toward a seat with armrests and one way toward a seat without armrests. You may use two chairs (one with and one without armrests) or a bed and a chair.</t>
        </r>
      </text>
    </comment>
    <comment ref="B8" authorId="0">
      <text>
        <r>
          <rPr>
            <sz val="11"/>
            <color rgb="FF000000"/>
            <rFont val="Calibri"/>
            <family val="2"/>
          </rPr>
          <t>able to transfer safely with minor use of hands</t>
        </r>
      </text>
    </comment>
    <comment ref="C8" authorId="0">
      <text>
        <r>
          <rPr>
            <sz val="11"/>
            <color rgb="FF000000"/>
            <rFont val="Calibri"/>
            <family val="2"/>
          </rPr>
          <t>able to transfer safely with minor use of hands</t>
        </r>
      </text>
    </comment>
    <comment ref="D8" authorId="0">
      <text>
        <r>
          <rPr>
            <sz val="11"/>
            <color rgb="FF000000"/>
            <rFont val="Calibri"/>
            <family val="2"/>
          </rPr>
          <t>able to transfer with verbal cuing and/or supervision</t>
        </r>
      </text>
    </comment>
    <comment ref="E8" authorId="0">
      <text>
        <r>
          <rPr>
            <sz val="11"/>
            <color rgb="FF000000"/>
            <rFont val="Calibri"/>
            <family val="2"/>
          </rPr>
          <t>needs one person to assist</t>
        </r>
      </text>
    </comment>
    <comment ref="F8" authorId="0">
      <text>
        <r>
          <rPr>
            <sz val="11"/>
            <color rgb="FF000000"/>
            <rFont val="Calibri"/>
            <family val="2"/>
          </rPr>
          <t>needs two people to assist or supervise to be safe</t>
        </r>
      </text>
    </comment>
    <comment ref="A9" authorId="0">
      <text>
        <r>
          <rPr>
            <sz val="11"/>
            <color rgb="FF000000"/>
            <rFont val="Calibri"/>
            <family val="2"/>
          </rPr>
          <t>Please close your eyes and stand still for 10 seconds.</t>
        </r>
      </text>
    </comment>
    <comment ref="B9" authorId="0">
      <text>
        <r>
          <rPr>
            <sz val="11"/>
            <color rgb="FF000000"/>
            <rFont val="Calibri"/>
            <family val="2"/>
          </rPr>
          <t xml:space="preserve"> able to stand 10 seconds safely</t>
        </r>
      </text>
    </comment>
    <comment ref="C9" authorId="0">
      <text>
        <r>
          <rPr>
            <sz val="11"/>
            <color rgb="FF000000"/>
            <rFont val="Calibri"/>
            <family val="2"/>
          </rPr>
          <t>able to stand 10 seconds with supervision</t>
        </r>
      </text>
    </comment>
    <comment ref="D9" authorId="0">
      <text>
        <r>
          <rPr>
            <sz val="11"/>
            <color rgb="FF000000"/>
            <rFont val="Calibri"/>
            <family val="2"/>
          </rPr>
          <t xml:space="preserve"> able to stand 3 seconds</t>
        </r>
      </text>
    </comment>
    <comment ref="E9" authorId="0">
      <text>
        <r>
          <rPr>
            <sz val="11"/>
            <color rgb="FF000000"/>
            <rFont val="Calibri"/>
            <family val="2"/>
          </rPr>
          <t>unable to keep eyes closed 3 seconds but stays safely</t>
        </r>
      </text>
    </comment>
    <comment ref="F9" authorId="0">
      <text>
        <r>
          <rPr>
            <sz val="11"/>
            <color rgb="FF000000"/>
            <rFont val="Calibri"/>
            <family val="2"/>
          </rPr>
          <t>needs help to keep from falling</t>
        </r>
      </text>
    </comment>
    <comment ref="A10" authorId="0">
      <text>
        <r>
          <rPr>
            <sz val="11"/>
            <color rgb="FF000000"/>
            <rFont val="Calibri"/>
            <family val="2"/>
          </rPr>
          <t>INSTRUCTIONS: Place your feet together and stand without holding on.</t>
        </r>
      </text>
    </comment>
    <comment ref="B10" authorId="0">
      <text>
        <r>
          <rPr>
            <sz val="11"/>
            <color rgb="FF000000"/>
            <rFont val="Calibri"/>
            <family val="2"/>
          </rPr>
          <t>able to place feet together independently and stand 1 minute safely</t>
        </r>
      </text>
    </comment>
    <comment ref="C10" authorId="0">
      <text>
        <r>
          <rPr>
            <sz val="11"/>
            <color rgb="FF000000"/>
            <rFont val="Calibri"/>
            <family val="2"/>
          </rPr>
          <t>able to place feet together independently and stand 1 minute with supervision</t>
        </r>
      </text>
    </comment>
    <comment ref="D10" authorId="0">
      <text>
        <r>
          <rPr>
            <sz val="11"/>
            <color rgb="FF000000"/>
            <rFont val="Calibri"/>
            <family val="2"/>
          </rPr>
          <t>able to place feet together independently but unable to hold for 30 seconds</t>
        </r>
      </text>
    </comment>
    <comment ref="E10" authorId="0">
      <text>
        <r>
          <rPr>
            <sz val="11"/>
            <color rgb="FF000000"/>
            <rFont val="Calibri"/>
            <family val="2"/>
          </rPr>
          <t>needs help to attain position but able to stand 15 seconds feet together</t>
        </r>
      </text>
    </comment>
    <comment ref="F10" authorId="0">
      <text>
        <r>
          <rPr>
            <sz val="11"/>
            <color rgb="FF000000"/>
            <rFont val="Calibri"/>
            <family val="2"/>
          </rPr>
          <t xml:space="preserve"> needs help to attain position and unable to hold for 15 seconds</t>
        </r>
      </text>
    </comment>
    <comment ref="A11" authorId="0">
      <text>
        <r>
          <rPr>
            <sz val="11"/>
            <color rgb="FF000000"/>
            <rFont val="Calibri"/>
            <family val="2"/>
          </rPr>
          <t>INSTRUCTIONS: Lift arm to 90 degrees. Stretch out your fingers and reach forward as far as you can. (Examiner places a ruler at the end of fingertips when arm is at 90 degrees. Fingers should not touch the ruler while reaching forward. The recorded measure is the distance forward that the fingers reach while the subject is in the most forward lean position. When possible, ask subject to use both arms when reaching to avoid rotation of the trunk.)</t>
        </r>
      </text>
    </comment>
    <comment ref="B11" authorId="0">
      <text>
        <r>
          <rPr>
            <sz val="11"/>
            <color rgb="FF000000"/>
            <rFont val="Calibri"/>
            <family val="2"/>
          </rPr>
          <t>can reach forward confidently 25 cm (10 inches)</t>
        </r>
      </text>
    </comment>
    <comment ref="C11" authorId="0">
      <text>
        <r>
          <rPr>
            <sz val="11"/>
            <color rgb="FF000000"/>
            <rFont val="Calibri"/>
            <family val="2"/>
          </rPr>
          <t>can reach forward 12 cm (5 inches)</t>
        </r>
      </text>
    </comment>
    <comment ref="D11" authorId="0">
      <text>
        <r>
          <rPr>
            <sz val="11"/>
            <color rgb="FF000000"/>
            <rFont val="Calibri"/>
            <family val="2"/>
          </rPr>
          <t>can reach forward 5 cm (2 inches)</t>
        </r>
      </text>
    </comment>
    <comment ref="E11" authorId="0">
      <text>
        <r>
          <rPr>
            <sz val="11"/>
            <color rgb="FF000000"/>
            <rFont val="Calibri"/>
            <family val="2"/>
          </rPr>
          <t>reaches forward but needs supervision</t>
        </r>
      </text>
    </comment>
    <comment ref="F11" authorId="0">
      <text>
        <r>
          <rPr>
            <sz val="11"/>
            <color rgb="FF000000"/>
            <rFont val="Calibri"/>
            <family val="2"/>
          </rPr>
          <t>loses balance while trying/requires external support</t>
        </r>
      </text>
    </comment>
    <comment ref="A12" authorId="0">
      <text>
        <r>
          <rPr>
            <sz val="11"/>
            <color rgb="FF000000"/>
            <rFont val="Calibri"/>
            <family val="2"/>
          </rPr>
          <t>INSTRUCTIONS: Pick up the shoe/slipper, which is place in front of your feet.</t>
        </r>
      </text>
    </comment>
    <comment ref="B12" authorId="0">
      <text>
        <r>
          <rPr>
            <sz val="11"/>
            <color rgb="FF000000"/>
            <rFont val="Calibri"/>
            <family val="2"/>
          </rPr>
          <t>able to pick up slipper safely and easily</t>
        </r>
      </text>
    </comment>
    <comment ref="C12" authorId="0">
      <text>
        <r>
          <rPr>
            <sz val="11"/>
            <color rgb="FF000000"/>
            <rFont val="Calibri"/>
            <family val="2"/>
          </rPr>
          <t xml:space="preserve"> able to pick up slipper but needs supervision</t>
        </r>
      </text>
    </comment>
    <comment ref="D12" authorId="0">
      <text>
        <r>
          <rPr>
            <sz val="11"/>
            <color rgb="FF000000"/>
            <rFont val="Calibri"/>
            <family val="2"/>
          </rPr>
          <t>unable to pick up but reaches 2-5 cm(1-2 inches) from slipper and keeps balance independently</t>
        </r>
      </text>
    </comment>
    <comment ref="E12" authorId="0">
      <text>
        <r>
          <rPr>
            <sz val="11"/>
            <color rgb="FF000000"/>
            <rFont val="Calibri"/>
            <family val="2"/>
          </rPr>
          <t>unable to pick up and needs supervision while trying</t>
        </r>
      </text>
    </comment>
    <comment ref="F12" authorId="0">
      <text>
        <r>
          <rPr>
            <sz val="11"/>
            <color rgb="FF000000"/>
            <rFont val="Calibri"/>
            <family val="2"/>
          </rPr>
          <t>unable to try/needs assist to keep from losing balance or falling</t>
        </r>
      </text>
    </comment>
    <comment ref="A13" authorId="0">
      <text>
        <r>
          <rPr>
            <sz val="11"/>
            <color rgb="FF000000"/>
            <rFont val="Calibri"/>
            <family val="2"/>
          </rPr>
          <t xml:space="preserve">INSTRUCTIONS: Turn to look directly behind you over toward the left shoulder. Repeat to the right. Examiner may pick an object to look at directly behind the subject to encourage a better twist turn.
</t>
        </r>
      </text>
    </comment>
    <comment ref="B13" authorId="0">
      <text>
        <r>
          <rPr>
            <sz val="11"/>
            <color rgb="FF000000"/>
            <rFont val="Calibri"/>
            <family val="2"/>
          </rPr>
          <t>looks behind from both sides and weight shifts well</t>
        </r>
      </text>
    </comment>
    <comment ref="C13" authorId="0">
      <text>
        <r>
          <rPr>
            <sz val="11"/>
            <color rgb="FF000000"/>
            <rFont val="Calibri"/>
            <family val="2"/>
          </rPr>
          <t xml:space="preserve"> looks behind one side only other side shows less weight shift</t>
        </r>
      </text>
    </comment>
    <comment ref="D13" authorId="0">
      <text>
        <r>
          <rPr>
            <sz val="11"/>
            <color rgb="FF000000"/>
            <rFont val="Calibri"/>
            <family val="2"/>
          </rPr>
          <t xml:space="preserve"> turns sideways only but maintains balance</t>
        </r>
      </text>
    </comment>
    <comment ref="E13" authorId="0">
      <text>
        <r>
          <rPr>
            <sz val="11"/>
            <color rgb="FF000000"/>
            <rFont val="Calibri"/>
            <family val="2"/>
          </rPr>
          <t>needs supervision when turning</t>
        </r>
      </text>
    </comment>
    <comment ref="F13" authorId="0">
      <text>
        <r>
          <rPr>
            <sz val="11"/>
            <color rgb="FF000000"/>
            <rFont val="Calibri"/>
            <family val="2"/>
          </rPr>
          <t>needs assist to keep from losing balance or falling</t>
        </r>
      </text>
    </comment>
    <comment ref="A14" authorId="0">
      <text>
        <r>
          <rPr>
            <sz val="11"/>
            <color rgb="FF000000"/>
            <rFont val="Calibri"/>
            <family val="2"/>
          </rPr>
          <t>INSTRUCTIONS: Turn completely around in a full circle. Pause. Then turn a full circle in the other direction.</t>
        </r>
      </text>
    </comment>
    <comment ref="B14" authorId="0">
      <text>
        <r>
          <rPr>
            <sz val="11"/>
            <color rgb="FF000000"/>
            <rFont val="Calibri"/>
            <family val="2"/>
          </rPr>
          <t>able to turn 360 degrees safely in 4 seconds or less</t>
        </r>
      </text>
    </comment>
    <comment ref="C14" authorId="0">
      <text>
        <r>
          <rPr>
            <sz val="11"/>
            <color rgb="FF000000"/>
            <rFont val="Calibri"/>
            <family val="2"/>
          </rPr>
          <t>able to turn 360 degrees safely one side only 4 seconds or less</t>
        </r>
      </text>
    </comment>
    <comment ref="D14" authorId="0">
      <text>
        <r>
          <rPr>
            <sz val="11"/>
            <color rgb="FF000000"/>
            <rFont val="Calibri"/>
            <family val="2"/>
          </rPr>
          <t>able to turn 360 degrees safely but slowly</t>
        </r>
      </text>
    </comment>
    <comment ref="E14" authorId="0">
      <text>
        <r>
          <rPr>
            <sz val="11"/>
            <color rgb="FF000000"/>
            <rFont val="Calibri"/>
            <family val="2"/>
          </rPr>
          <t>needs close supervision or verbal cuing</t>
        </r>
      </text>
    </comment>
    <comment ref="F14" authorId="0">
      <text>
        <r>
          <rPr>
            <sz val="11"/>
            <color rgb="FF000000"/>
            <rFont val="Calibri"/>
            <family val="2"/>
          </rPr>
          <t>needs assistance while turning</t>
        </r>
      </text>
    </comment>
    <comment ref="A15" authorId="0">
      <text>
        <r>
          <rPr>
            <sz val="11"/>
            <color rgb="FF000000"/>
            <rFont val="Calibri"/>
            <family val="2"/>
          </rPr>
          <t>INSTRUCTIONS: Place each foot alternately on the step/stool. Continue until each foot has touch the step/stool four times.</t>
        </r>
      </text>
    </comment>
    <comment ref="B15" authorId="0">
      <text>
        <r>
          <rPr>
            <sz val="11"/>
            <color rgb="FF000000"/>
            <rFont val="Calibri"/>
            <family val="2"/>
          </rPr>
          <t>able to stand independently and safely and complete 8 steps in 20 seconds</t>
        </r>
      </text>
    </comment>
    <comment ref="C15" authorId="0">
      <text>
        <r>
          <rPr>
            <sz val="11"/>
            <color rgb="FF000000"/>
            <rFont val="Calibri"/>
            <family val="2"/>
          </rPr>
          <t xml:space="preserve"> able to stand independently and complete 8 steps in &gt; 20 seconds</t>
        </r>
      </text>
    </comment>
    <comment ref="D15" authorId="0">
      <text>
        <r>
          <rPr>
            <sz val="11"/>
            <color rgb="FF000000"/>
            <rFont val="Calibri"/>
            <family val="2"/>
          </rPr>
          <t xml:space="preserve"> able to complete 4 steps without aid with supervision</t>
        </r>
      </text>
    </comment>
    <comment ref="E15" authorId="0">
      <text>
        <r>
          <rPr>
            <sz val="11"/>
            <color rgb="FF000000"/>
            <rFont val="Calibri"/>
            <family val="2"/>
          </rPr>
          <t>able to complete &gt; 2 steps needs minimal assist</t>
        </r>
      </text>
    </comment>
    <comment ref="F15" authorId="0">
      <text>
        <r>
          <rPr>
            <sz val="11"/>
            <color rgb="FF000000"/>
            <rFont val="Calibri"/>
            <family val="2"/>
          </rPr>
          <t>needs assistance to keep from falling/unable to try</t>
        </r>
      </text>
    </comment>
    <comment ref="A16" authorId="0">
      <text>
        <r>
          <rPr>
            <sz val="11"/>
            <color rgb="FF000000"/>
            <rFont val="Calibri"/>
            <family val="2"/>
          </rPr>
          <t>(DEMONSTRATE TO SUBJECT) Place one foot directly in front of the other. If you feel that you cannot place your foot directly in front, try to step far enough ahead that the heel of your forward foot is ahead of the toes of the other foot. (To score 3 points, the length of the step should exceed the length of the other foot and the width of the stance should approximate the subject’s normal stride width.)</t>
        </r>
      </text>
    </comment>
    <comment ref="B16" authorId="0">
      <text>
        <r>
          <rPr>
            <sz val="11"/>
            <color rgb="FF000000"/>
            <rFont val="Calibri"/>
            <family val="2"/>
          </rPr>
          <t xml:space="preserve"> able to place foot tandem independently and hold 30 seconds</t>
        </r>
      </text>
    </comment>
    <comment ref="C16" authorId="0">
      <text>
        <r>
          <rPr>
            <sz val="11"/>
            <color rgb="FF000000"/>
            <rFont val="Calibri"/>
            <family val="2"/>
          </rPr>
          <t xml:space="preserve"> able to place foot ahead independently and hold 30 seconds</t>
        </r>
      </text>
    </comment>
    <comment ref="D16" authorId="0">
      <text>
        <r>
          <rPr>
            <sz val="11"/>
            <color rgb="FF000000"/>
            <rFont val="Calibri"/>
            <family val="2"/>
          </rPr>
          <t>able to take small step independently and hold 30 seconds</t>
        </r>
      </text>
    </comment>
    <comment ref="E16" authorId="0">
      <text>
        <r>
          <rPr>
            <sz val="11"/>
            <color rgb="FF000000"/>
            <rFont val="Calibri"/>
            <family val="2"/>
          </rPr>
          <t>needs help to step but can hold 15 seconds</t>
        </r>
      </text>
    </comment>
    <comment ref="F16" authorId="0">
      <text>
        <r>
          <rPr>
            <sz val="11"/>
            <color rgb="FF000000"/>
            <rFont val="Calibri"/>
            <family val="2"/>
          </rPr>
          <t>loses balance while stepping or standing</t>
        </r>
      </text>
    </comment>
    <comment ref="A17" authorId="0">
      <text>
        <r>
          <rPr>
            <sz val="11"/>
            <color rgb="FF000000"/>
            <rFont val="Calibri"/>
            <family val="2"/>
          </rPr>
          <t>INSTRUCTIONS: Stand on one leg as long as you can without holding on.</t>
        </r>
      </text>
    </comment>
    <comment ref="B17" authorId="0">
      <text>
        <r>
          <rPr>
            <sz val="11"/>
            <color rgb="FF000000"/>
            <rFont val="Calibri"/>
            <family val="2"/>
          </rPr>
          <t>able to lift leg independently and hold &gt; 10 seconds</t>
        </r>
      </text>
    </comment>
    <comment ref="C17" authorId="0">
      <text>
        <r>
          <rPr>
            <sz val="11"/>
            <color rgb="FF000000"/>
            <rFont val="Calibri"/>
            <family val="2"/>
          </rPr>
          <t>able to lift leg independently and hold 5-10 seconds</t>
        </r>
      </text>
    </comment>
    <comment ref="D17" authorId="0">
      <text>
        <r>
          <rPr>
            <sz val="11"/>
            <color rgb="FF000000"/>
            <rFont val="Calibri"/>
            <family val="2"/>
          </rPr>
          <t>able to lift leg independently and hold ≥ 3 seconds</t>
        </r>
      </text>
    </comment>
    <comment ref="E17" authorId="0">
      <text>
        <r>
          <rPr>
            <sz val="11"/>
            <color rgb="FF000000"/>
            <rFont val="Calibri"/>
            <family val="2"/>
          </rPr>
          <t xml:space="preserve"> tries to lift leg unable to hold 3 seconds but remains standing independently.</t>
        </r>
      </text>
    </comment>
    <comment ref="F17" authorId="0">
      <text>
        <r>
          <rPr>
            <sz val="11"/>
            <color rgb="FF000000"/>
            <rFont val="Calibri"/>
            <family val="2"/>
          </rPr>
          <t>unable to try of needs assist to prevent fall</t>
        </r>
      </text>
    </comment>
  </commentList>
</comments>
</file>

<file path=xl/comments2.xml><?xml version="1.0" encoding="utf-8"?>
<comments xmlns="http://schemas.openxmlformats.org/spreadsheetml/2006/main">
  <authors>
    <author/>
  </authors>
  <commentList>
    <comment ref="A4" authorId="0">
      <text>
        <r>
          <rPr>
            <sz val="11"/>
            <color rgb="FF000000"/>
            <rFont val="Calibri"/>
            <family val="2"/>
          </rPr>
          <t>Instructions: Walk at your normal speed from here to the next mark (6 m [20 ft])</t>
        </r>
      </text>
    </comment>
    <comment ref="B4" authorId="0">
      <text>
        <r>
          <rPr>
            <sz val="11"/>
            <color rgb="FF000000"/>
            <rFont val="Calibri"/>
            <family val="2"/>
          </rPr>
          <t>Normal—Walks 6 m (20 ft) in less than 5.5 seconds, no assistive devices, good speed, no evidence for imbalance, normal gait pattern, deviates no more than 15.24 cm (6 in) outside of the 30.48-cm (12-in) walkway width</t>
        </r>
      </text>
    </comment>
    <comment ref="C4" authorId="0">
      <text>
        <r>
          <rPr>
            <sz val="11"/>
            <color rgb="FF000000"/>
            <rFont val="Calibri"/>
            <family val="2"/>
          </rPr>
          <t>Mild impairment—Walks 6 m (20 ft) in less than 7 seconds but greater than 5.5 seconds, uses assistive device, slower speed, mild gait deviations, or deviates 15.24 –25.4 cm (6 –10 in) outside of the 30.48-cm (12-in) walkway width</t>
        </r>
      </text>
    </comment>
    <comment ref="D4" authorId="0">
      <text>
        <r>
          <rPr>
            <sz val="11"/>
            <color rgb="FF000000"/>
            <rFont val="Calibri"/>
            <family val="2"/>
          </rPr>
          <t xml:space="preserve"> Moderate impairment—Walks 6 m (20 ft), slow speed, abnormal gait pattern, evidence for imbalance, or deviates 25.4 – 38.1 cm (10 –15 in) outside of the 30.48-cm (12-in) walkway
width. Requires more than 7 seconds to ambulate 6 m (20 ft).</t>
        </r>
      </text>
    </comment>
    <comment ref="E4" authorId="0">
      <text>
        <r>
          <rPr>
            <sz val="11"/>
            <color rgb="FF000000"/>
            <rFont val="Calibri"/>
            <family val="2"/>
          </rPr>
          <t>Severe impairment—Cannot walk 6 m (20 ft) without assistance, severe gait deviations or imbalance, deviates greater than 38.1
cm (15 in) outside of the 30.48-cm (12-in) walkway width or
reaches and touches the wall.</t>
        </r>
      </text>
    </comment>
    <comment ref="A5" authorId="0">
      <text>
        <r>
          <rPr>
            <sz val="11"/>
            <color rgb="FF000000"/>
            <rFont val="Calibri"/>
            <family val="2"/>
          </rPr>
          <t>Instructions: Begin walking at your normal pace (for 1.5 m [5 ft]). When I tell you “go,” walk as fast as you can (for 1.5 m [5 ft]). When I tell you “slow,” walk as slowly as you can (for 1.5 m [5 ft]).</t>
        </r>
      </text>
    </comment>
    <comment ref="B5" authorId="0">
      <text>
        <r>
          <rPr>
            <sz val="11"/>
            <color rgb="FF000000"/>
            <rFont val="Calibri"/>
            <family val="2"/>
          </rPr>
          <t xml:space="preserve"> Normal—Able to smoothly change walking speed without loss of balance or gait deviation. Shows a significant difference in walking speeds between normal, fast, and slow speeds. Deviates no more than 15.24 cm (6 in) outside of the 30.48-cm (12-in) walkway width.</t>
        </r>
      </text>
    </comment>
    <comment ref="C5" authorId="0">
      <text>
        <r>
          <rPr>
            <sz val="11"/>
            <color rgb="FF000000"/>
            <rFont val="Calibri"/>
            <family val="2"/>
          </rPr>
          <t>Mild impairment—Is able to change speed but demonstrates mild gait deviations, deviates 15.24 –25.4 cm (6 –10 in) outside
of the 30.48-cm (12-in) walkway width, or no gait deviations but unable to achieve a significant change in velocity, or uses an assistive device.</t>
        </r>
      </text>
    </comment>
    <comment ref="D5" authorId="0">
      <text>
        <r>
          <rPr>
            <sz val="11"/>
            <color rgb="FF000000"/>
            <rFont val="Calibri"/>
            <family val="2"/>
          </rPr>
          <t>Moderate impairment—Makes only minor adjustments to walking speed, or accomplishes a change in speed with significant gait deviations, deviates 25.4 –38.1 cm (10 –15 in) outside the 30.48-cm (12-in) walkway width, or changes speed but loses balance but is able to recover and continue walking.</t>
        </r>
      </text>
    </comment>
    <comment ref="E5" authorId="0">
      <text>
        <r>
          <rPr>
            <sz val="11"/>
            <color rgb="FF000000"/>
            <rFont val="Calibri"/>
            <family val="2"/>
          </rPr>
          <t>Severe impairment—Cannot change speeds, deviates greater than 38.1 cm (15 in) outside 30.48-cm (12-in) walkway width, or loses balance and has to reach for wall or be caught.</t>
        </r>
      </text>
    </comment>
    <comment ref="A6" authorId="0">
      <text>
        <r>
          <rPr>
            <sz val="11"/>
            <color rgb="FF000000"/>
            <rFont val="Calibri"/>
            <family val="2"/>
          </rPr>
          <t>Instructions: Walk from here to the next mark 6 m (20 ft) away. Begin walking at your normal pace. Keep walking straight; after 3 steps, turn your head to the right and keep walking straight while looking to the
right. After 3 more steps, turn your head to the left and keep walking straight while looking left. Continue alternating looking right and left every 3 steps until you have completed 2 repetitions in each direction</t>
        </r>
      </text>
    </comment>
    <comment ref="B6" authorId="0">
      <text>
        <r>
          <rPr>
            <sz val="11"/>
            <color rgb="FF000000"/>
            <rFont val="Calibri"/>
            <family val="2"/>
          </rPr>
          <t>Normal—Performs head turns smoothly with no change in gait.
Deviates no more than 15.24 cm (6 in) outside 30.48-cm (12-in)
walkway width.</t>
        </r>
      </text>
    </comment>
    <comment ref="C6" authorId="0">
      <text>
        <r>
          <rPr>
            <sz val="11"/>
            <color rgb="FF000000"/>
            <rFont val="Calibri"/>
            <family val="2"/>
          </rPr>
          <t>Mild impairment—Performs head turns smoothly with slight
change in gait velocity (eg, minor disruption to smooth gait
path), deviates 15.24 –25.4 cm (6 –10 in) outside 30.48-cm
(12-in) walkway width, or uses an assistive device</t>
        </r>
      </text>
    </comment>
    <comment ref="D6" authorId="0">
      <text>
        <r>
          <rPr>
            <sz val="11"/>
            <color rgb="FF000000"/>
            <rFont val="Calibri"/>
            <family val="2"/>
          </rPr>
          <t>Moderate impairment—Performs head turns with moderate change in gait velocity, slows down, deviates 25.4 –38.1 cm (10 –15 in) outside 30.48-cm (12-in) walkway width but recovers, can continue to walk</t>
        </r>
      </text>
    </comment>
    <comment ref="E6" authorId="0">
      <text>
        <r>
          <rPr>
            <sz val="11"/>
            <color rgb="FF000000"/>
            <rFont val="Calibri"/>
            <family val="2"/>
          </rPr>
          <t>Severe impairment—Performs task with severe disruption of gait (eg, staggers 38.1 cm [15 in] outside 30.48-cm (12-in) walkway width, loses balance, stops, or reaches for wall).</t>
        </r>
      </text>
    </comment>
    <comment ref="A7" authorId="0">
      <text>
        <r>
          <rPr>
            <sz val="11"/>
            <color rgb="FF000000"/>
            <rFont val="Calibri"/>
            <family val="2"/>
          </rPr>
          <t>Walk from here to the next mark (6 m [20 ft]). Begin walking at your normal pace. Keep walking straight; after 3 steps, tip your head up and keep walking straight while looking up. After 3 more steps, tip your head down, keep walking straight while looking down. Continue alternating looking up and down every 3 steps until you have completed
2 repetitions in each direction.</t>
        </r>
      </text>
    </comment>
    <comment ref="B7" authorId="0">
      <text>
        <r>
          <rPr>
            <sz val="11"/>
            <color rgb="FF000000"/>
            <rFont val="Calibri"/>
            <family val="2"/>
          </rPr>
          <t xml:space="preserve">Normal—Performs head turns with no change in gait. Deviates
no more than 15.24 cm (6 in) outside 30.48-cm (12-in) walkway
width
</t>
        </r>
      </text>
    </comment>
    <comment ref="C7" authorId="0">
      <text>
        <r>
          <rPr>
            <sz val="11"/>
            <color rgb="FF000000"/>
            <rFont val="Calibri"/>
            <family val="2"/>
          </rPr>
          <t>Mild impairment—Performs task with slight change in gait
velocity (eg, minor disruption to smooth gait path), deviates
15.24 –25.4 cm (6 –10 in) outside 30.48-cm (12-in) walkway width or uses assistive device</t>
        </r>
      </text>
    </comment>
    <comment ref="D7" authorId="0">
      <text>
        <r>
          <rPr>
            <sz val="11"/>
            <color rgb="FF000000"/>
            <rFont val="Calibri"/>
            <family val="2"/>
          </rPr>
          <t xml:space="preserve">
Moderate impairment—Performs task with moderate change in gait velocity, slows down, deviates 25.4 –38.1 cm (10 –15 in) outside 30.48-cm (12-in) walkway width but recovers, can continue to walk</t>
        </r>
      </text>
    </comment>
    <comment ref="E7" authorId="0">
      <text>
        <r>
          <rPr>
            <sz val="11"/>
            <color rgb="FF000000"/>
            <rFont val="Calibri"/>
            <family val="2"/>
          </rPr>
          <t>Severe impairment—Performs task with severe disruption of gait (eg, staggers 38.1 cm [15 in] outside 30.48-cm (12-in) walkway width, loses balance, stops, reaches for wall).</t>
        </r>
      </text>
    </comment>
    <comment ref="A8" authorId="0">
      <text>
        <r>
          <rPr>
            <sz val="11"/>
            <color rgb="FF000000"/>
            <rFont val="Calibri"/>
            <family val="2"/>
          </rPr>
          <t>Instructions: Begin with walking at your normal pace. When I tell you, “turn and stop,” turn as quickly as you can to face the opposite direction and stop.</t>
        </r>
      </text>
    </comment>
    <comment ref="B8" authorId="0">
      <text>
        <r>
          <rPr>
            <sz val="11"/>
            <color rgb="FF000000"/>
            <rFont val="Calibri"/>
            <family val="2"/>
          </rPr>
          <t>Normal—Pivot turns safely within 3 seconds and stops quickly
with no loss of balance.</t>
        </r>
      </text>
    </comment>
    <comment ref="C8" authorId="0">
      <text>
        <r>
          <rPr>
            <sz val="11"/>
            <color rgb="FF000000"/>
            <rFont val="Calibri"/>
            <family val="2"/>
          </rPr>
          <t>Mild impairment—Pivot turns safely in 3 seconds and stops
with no loss of balance, or pivot turns safely within 3 seconds
and stops with mild imbalance, requires small steps to catch
balance.</t>
        </r>
      </text>
    </comment>
    <comment ref="D8" authorId="0">
      <text>
        <r>
          <rPr>
            <sz val="11"/>
            <color rgb="FF000000"/>
            <rFont val="Calibri"/>
            <family val="2"/>
          </rPr>
          <t>Moderate impairment—Turns slowly, requires verbal cueing, or
requires several small steps to catch balance following turn and
stop</t>
        </r>
      </text>
    </comment>
    <comment ref="E8" authorId="0">
      <text>
        <r>
          <rPr>
            <sz val="11"/>
            <color rgb="FF000000"/>
            <rFont val="Calibri"/>
            <family val="2"/>
          </rPr>
          <t>Severe impairment—Cannot turn safely, requires assistance to
turn and stop.</t>
        </r>
      </text>
    </comment>
    <comment ref="A9" authorId="0">
      <text>
        <r>
          <rPr>
            <sz val="11"/>
            <color rgb="FF000000"/>
            <rFont val="Calibri"/>
            <family val="2"/>
          </rPr>
          <t>Instructions: Begin walking at your normal speed. When you come to the shoe box, step over it, not around it, and keep walking</t>
        </r>
      </text>
    </comment>
    <comment ref="B9" authorId="0">
      <text>
        <r>
          <rPr>
            <sz val="11"/>
            <color rgb="FF000000"/>
            <rFont val="Calibri"/>
            <family val="2"/>
          </rPr>
          <t>Normal—Is able to step over 2 stacked shoe boxes taped
together (22.86 cm [9 in] total height) without changing gait
speed; no evidence of imbalance.</t>
        </r>
      </text>
    </comment>
    <comment ref="C9" authorId="0">
      <text>
        <r>
          <rPr>
            <sz val="11"/>
            <color rgb="FF000000"/>
            <rFont val="Calibri"/>
            <family val="2"/>
          </rPr>
          <t>Mild impairment—Is able to step over one shoe box (11.43 cm
[4.5 in] total height) without changing gait speed; no evidence
of imbalance.</t>
        </r>
      </text>
    </comment>
    <comment ref="D9" authorId="0">
      <text>
        <r>
          <rPr>
            <sz val="11"/>
            <color rgb="FF000000"/>
            <rFont val="Calibri"/>
            <family val="2"/>
          </rPr>
          <t xml:space="preserve">Moderate impairment—Is able to step over one shoe box (11.43 cm [4.5 in] total height) but must slow down and adjust steps to clear box safely. May require verbal cueing.
</t>
        </r>
      </text>
    </comment>
    <comment ref="E9" authorId="0">
      <text>
        <r>
          <rPr>
            <sz val="11"/>
            <color rgb="FF000000"/>
            <rFont val="Calibri"/>
            <family val="2"/>
          </rPr>
          <t>Severe impairment—Cannot perform without assistance</t>
        </r>
      </text>
    </comment>
    <comment ref="A10" authorId="0">
      <text>
        <r>
          <rPr>
            <sz val="11"/>
            <color rgb="FF000000"/>
            <rFont val="Calibri"/>
            <family val="2"/>
          </rPr>
          <t>Instructions: Walk on the floor with arms folded across the chest, feet aligned heel to toe in tandem for a distance of 3.6 m [12 ft]. The number of steps taken in a straight line are counted for a maximum of 10 steps.</t>
        </r>
      </text>
    </comment>
    <comment ref="B10" authorId="0">
      <text>
        <r>
          <rPr>
            <sz val="11"/>
            <color rgb="FF000000"/>
            <rFont val="Calibri"/>
            <family val="2"/>
          </rPr>
          <t>Normal—Is able to ambulate for 10 steps heel to toe with no
staggering.</t>
        </r>
      </text>
    </comment>
    <comment ref="C10" authorId="0">
      <text>
        <r>
          <rPr>
            <sz val="11"/>
            <color rgb="FF000000"/>
            <rFont val="Calibri"/>
            <family val="2"/>
          </rPr>
          <t>Mild impairment—Ambulates 7–9 steps.</t>
        </r>
      </text>
    </comment>
    <comment ref="D10" authorId="0">
      <text>
        <r>
          <rPr>
            <sz val="11"/>
            <color rgb="FF000000"/>
            <rFont val="Calibri"/>
            <family val="2"/>
          </rPr>
          <t>Moderate impairment—Ambulates 4 –7 steps.</t>
        </r>
      </text>
    </comment>
    <comment ref="E10" authorId="0">
      <text>
        <r>
          <rPr>
            <sz val="11"/>
            <color rgb="FF000000"/>
            <rFont val="Calibri"/>
            <family val="2"/>
          </rPr>
          <t>Severe impairment—Ambulates less than 4 steps heel to toe or
cannot perform without assistance.</t>
        </r>
      </text>
    </comment>
    <comment ref="A11" authorId="0">
      <text>
        <r>
          <rPr>
            <sz val="11"/>
            <color rgb="FF000000"/>
            <rFont val="Calibri"/>
            <family val="2"/>
          </rPr>
          <t>Instructions: Walk at your normal speed from here to the next mark (6 m [20 ft]) with your eyes closed.</t>
        </r>
      </text>
    </comment>
    <comment ref="B11" authorId="0">
      <text>
        <r>
          <rPr>
            <sz val="11"/>
            <color rgb="FF000000"/>
            <rFont val="Calibri"/>
            <family val="2"/>
          </rPr>
          <t xml:space="preserve"> Normal—Walks 6 m (20 ft), no assistive devices, good speed,
no evidence of imbalance, normal gait pattern, deviates no more than 15.24 cm (6 in) outside 30.48-cm (12-in) walkway width. Ambulates 6 m (20 ft) in less than 7 seconds.</t>
        </r>
      </text>
    </comment>
    <comment ref="C11" authorId="0">
      <text>
        <r>
          <rPr>
            <sz val="11"/>
            <color rgb="FF000000"/>
            <rFont val="Calibri"/>
            <family val="2"/>
          </rPr>
          <t xml:space="preserve"> Mild impairment—Walks 6 m (20 ft), uses assistive device,
slower speed, mild gait deviations, deviates 15.24 –25.4 cm (6 –10 in) outside 30.48-cm (12-in) walkway width. Ambulates 6 m (20 ft) in less than 9 seconds but greater than 7 seconds.</t>
        </r>
      </text>
    </comment>
    <comment ref="D11" authorId="0">
      <text>
        <r>
          <rPr>
            <sz val="11"/>
            <color rgb="FF000000"/>
            <rFont val="Calibri"/>
            <family val="2"/>
          </rPr>
          <t>Moderate impairment—Walks 6 m (20 ft), slow speed, abnormal
gait pattern, evidence for imbalance, deviates 25.4 –38.1
cm (10 –15 in) outside 30.48-cm (12-in) walkway width.
Requires more than 9 seconds to ambulate 6 m (20 ft).</t>
        </r>
      </text>
    </comment>
    <comment ref="E11" authorId="0">
      <text>
        <r>
          <rPr>
            <sz val="11"/>
            <color rgb="FF000000"/>
            <rFont val="Calibri"/>
            <family val="2"/>
          </rPr>
          <t>Severe impairment—Cannot walk 6 m (20 ft) without assistance, severe gait deviations or imbalance, deviates greater than 38.1 cm (15 in) outside 30.48-cm (12-in) walkway width or will not attempt task.</t>
        </r>
      </text>
    </comment>
    <comment ref="A12" authorId="0">
      <text>
        <r>
          <rPr>
            <sz val="11"/>
            <color rgb="FF000000"/>
            <rFont val="Calibri"/>
            <family val="2"/>
          </rPr>
          <t>Walk backwards until I tell you to stop</t>
        </r>
      </text>
    </comment>
    <comment ref="B12" authorId="0">
      <text>
        <r>
          <rPr>
            <sz val="11"/>
            <color rgb="FF000000"/>
            <rFont val="Calibri"/>
            <family val="2"/>
          </rPr>
          <t>Normal—Walks 6 m (20 ft), no assistive devices, good speed,
no evidence for imbalance, normal gait pattern, deviates no
more than 15.24 cm (6 in) outside 30.48-cm (12-in) walkway width.</t>
        </r>
      </text>
    </comment>
    <comment ref="C12" authorId="0">
      <text>
        <r>
          <rPr>
            <sz val="11"/>
            <color rgb="FF000000"/>
            <rFont val="Calibri"/>
            <family val="2"/>
          </rPr>
          <t>Mild impairment—Walks 6 m (20 ft), uses assistive device,
slower speed, mild gait deviations, deviates 15.24 –25.4 cm (6 –10 in) outside 30.48-cm (12-in) walkway width.</t>
        </r>
      </text>
    </comment>
    <comment ref="D12" authorId="0">
      <text>
        <r>
          <rPr>
            <sz val="11"/>
            <color rgb="FF000000"/>
            <rFont val="Calibri"/>
            <family val="2"/>
          </rPr>
          <t xml:space="preserve">
Moderate impairment—Walks 6 m (20 ft), slow speed, abnormal gait pattern, evidence for imbalance, deviates 25.4 –38.1 cm (10 –15 in) outside 30.48-cm (12-in) walkway width</t>
        </r>
      </text>
    </comment>
    <comment ref="E12" authorId="0">
      <text>
        <r>
          <rPr>
            <sz val="11"/>
            <color rgb="FF000000"/>
            <rFont val="Calibri"/>
            <family val="2"/>
          </rPr>
          <t>Severe impairment—Cannot walk 6 m (20 ft) without assistance, severe gait deviations or imbalance, deviates greater than 38.1 cm (15 in) outside 30.48-cm (12-in) walkway width or will not attempt task.</t>
        </r>
      </text>
    </comment>
    <comment ref="A13" authorId="0">
      <text>
        <r>
          <rPr>
            <sz val="11"/>
            <color rgb="FF000000"/>
            <rFont val="Calibri"/>
            <family val="2"/>
          </rPr>
          <t>Instructions: Walk up these stairs as you would at home (ie, using the rail if necessary). At the top turn around and walk down.</t>
        </r>
      </text>
    </comment>
    <comment ref="B13" authorId="0">
      <text>
        <r>
          <rPr>
            <sz val="11"/>
            <color rgb="FF000000"/>
            <rFont val="Calibri"/>
            <family val="2"/>
          </rPr>
          <t>Normal—Alternating feet, no rail.</t>
        </r>
      </text>
    </comment>
    <comment ref="C13" authorId="0">
      <text>
        <r>
          <rPr>
            <sz val="11"/>
            <color rgb="FF000000"/>
            <rFont val="Calibri"/>
            <family val="2"/>
          </rPr>
          <t>Mild impairment—Alternating feet, must use rail.</t>
        </r>
      </text>
    </comment>
    <comment ref="D13" authorId="0">
      <text>
        <r>
          <rPr>
            <sz val="11"/>
            <color rgb="FF000000"/>
            <rFont val="Calibri"/>
            <family val="2"/>
          </rPr>
          <t xml:space="preserve"> Moderate impairment—Two feet to a stair; must use rail.</t>
        </r>
      </text>
    </comment>
    <comment ref="E13" authorId="0">
      <text>
        <r>
          <rPr>
            <sz val="11"/>
            <color rgb="FF000000"/>
            <rFont val="Calibri"/>
            <family val="2"/>
          </rPr>
          <t>Severe impairment—Cannot do safely</t>
        </r>
      </text>
    </comment>
  </commentList>
</comments>
</file>

<file path=xl/sharedStrings.xml><?xml version="1.0" encoding="utf-8"?>
<sst xmlns="http://schemas.openxmlformats.org/spreadsheetml/2006/main" count="219" uniqueCount="119">
  <si>
    <t>Gait speed</t>
  </si>
  <si>
    <t>Alternate Gait speed calculator (for copying/pasting into notes)</t>
  </si>
  <si>
    <t>Time (s)</t>
  </si>
  <si>
    <t>Speed (m/s)</t>
  </si>
  <si>
    <t>Average (m/s)</t>
  </si>
  <si>
    <t>speed (m/s)</t>
  </si>
  <si>
    <t xml:space="preserve"> time 1 (sec)</t>
  </si>
  <si>
    <t>time 2 (sec)</t>
  </si>
  <si>
    <t>Age/gender norm (m/s)</t>
  </si>
  <si>
    <t>10 m</t>
  </si>
  <si>
    <r>
      <t>Gait speed (10 m) comfortable</t>
    </r>
    <r>
      <rPr>
        <sz val="11"/>
        <color rgb="FF000000"/>
        <rFont val="Cambria"/>
        <family val="1"/>
      </rPr>
      <t>:</t>
    </r>
  </si>
  <si>
    <t xml:space="preserve"> </t>
  </si>
  <si>
    <t xml:space="preserve">                                       fast:</t>
  </si>
  <si>
    <t>backward:</t>
  </si>
  <si>
    <t>8 m</t>
  </si>
  <si>
    <t>6 m</t>
  </si>
  <si>
    <t>4 m</t>
  </si>
  <si>
    <t>Gait speed age/gender norms</t>
  </si>
  <si>
    <t>‎</t>
  </si>
  <si>
    <t>Male</t>
  </si>
  <si>
    <t>Female</t>
  </si>
  <si>
    <t>Age</t>
  </si>
  <si>
    <t>Comfortable</t>
  </si>
  <si>
    <t>Fast</t>
  </si>
  <si>
    <t>20-29</t>
  </si>
  <si>
    <t>30-39</t>
  </si>
  <si>
    <t>40-49</t>
  </si>
  <si>
    <t>50-59</t>
  </si>
  <si>
    <t>60-69</t>
  </si>
  <si>
    <t>70-79</t>
  </si>
  <si>
    <t>Related conversions</t>
  </si>
  <si>
    <t>Speed</t>
  </si>
  <si>
    <t>mph</t>
  </si>
  <si>
    <t>equals</t>
  </si>
  <si>
    <t>m/s</t>
  </si>
  <si>
    <t>Distance</t>
  </si>
  <si>
    <t>ft</t>
  </si>
  <si>
    <t>m</t>
  </si>
  <si>
    <t>6 Minute Walk Test</t>
  </si>
  <si>
    <t>Average speed</t>
  </si>
  <si>
    <t>Distance in 1st min</t>
  </si>
  <si>
    <t>Distance in 6th min</t>
  </si>
  <si>
    <t>Age/gender norm</t>
  </si>
  <si>
    <t>6 Minute Walk Test Norms</t>
  </si>
  <si>
    <t>80-89</t>
  </si>
  <si>
    <t>6 minute walk test MCIDs</t>
  </si>
  <si>
    <t>MCID geriatrics &amp; subacute CVA = 50 m  (164 ft)</t>
  </si>
  <si>
    <t>MCID chronic CVA = 34.4 m  (113 ft)</t>
  </si>
  <si>
    <t>MCID SCI = 0.10 m/s</t>
  </si>
  <si>
    <t>MDC PD = MDC = 82 meters (269 feet)</t>
  </si>
  <si>
    <t>Cutoff for community amb- chronic CVA = 318 m (1043 ft)</t>
  </si>
  <si>
    <t>2 Minute Walk Test</t>
  </si>
  <si>
    <t>Activities Specific Balance Confidence Scale (ABC)</t>
  </si>
  <si>
    <t>How confident are you that you will not lose your balance or become unsteady when you..</t>
  </si>
  <si>
    <t>1. …walk around the house? ____%</t>
  </si>
  <si>
    <t>2. …walk up or down stairs? ____%</t>
  </si>
  <si>
    <t>3. …bend over and pick up a slipper from the front of a closet floor ____%</t>
  </si>
  <si>
    <t>4. …reach for a small can off a shelf at eye level? ____%</t>
  </si>
  <si>
    <t>5. …stand on your tiptoes and reach for something above your head? ____%</t>
  </si>
  <si>
    <t>6. …stand on a chair and reach for something? ____%</t>
  </si>
  <si>
    <t>7. …sweep the floor? ____%</t>
  </si>
  <si>
    <t>8. …walk outside the house to a car parked in the driveway? ____%</t>
  </si>
  <si>
    <t>9. …get into or out of a car? ____%</t>
  </si>
  <si>
    <t>10. …walk across a parking lot to the mall? ____%</t>
  </si>
  <si>
    <t>11. …walk up or down a ramp? ____%</t>
  </si>
  <si>
    <t>12. …walk in a crowded mall where people rapidly walk past you? ____%</t>
  </si>
  <si>
    <t>13. …are bumped into by people as you walk through the mall?____%</t>
  </si>
  <si>
    <t>14. … step onto or off an escalator while you are holding onto a railing?____%</t>
  </si>
  <si>
    <t>15. … step onto or off an escalator while holding onto parcels such that you cannot hold onto the railing? ____%</t>
  </si>
  <si>
    <t>16. …walk outside on icy sidewalks? ____%</t>
  </si>
  <si>
    <t>Score (average)</t>
  </si>
  <si>
    <t>Activities Specific Balance Confidence Scale (ABC): 6 item short form</t>
  </si>
  <si>
    <t>1. …stand on your tiptoes and reach for something above your head? ____%</t>
  </si>
  <si>
    <t>2. …stand on a chair and reach for something? ____%</t>
  </si>
  <si>
    <t>3. …are bumped into by people as you walk through the mall?____%</t>
  </si>
  <si>
    <t>4. … step onto or off an escalator while you are holding onto a railing?____%</t>
  </si>
  <si>
    <t>5. … step onto or off an escalator while holding onto parcels such that you cannot hold onto the railing? ____%</t>
  </si>
  <si>
    <t>6. …walk outside on icy sidewalks? ____%</t>
  </si>
  <si>
    <t>Berg Balance Scale</t>
  </si>
  <si>
    <t>counts- for calculations only</t>
  </si>
  <si>
    <t>1. Sitting to standing</t>
  </si>
  <si>
    <t>x</t>
  </si>
  <si>
    <t>0s</t>
  </si>
  <si>
    <t>1s</t>
  </si>
  <si>
    <t>2s</t>
  </si>
  <si>
    <t>3s</t>
  </si>
  <si>
    <t>4s</t>
  </si>
  <si>
    <t>2. Standing unsupported</t>
  </si>
  <si>
    <t>1</t>
  </si>
  <si>
    <t>3. Sitting with back unsupported (feet supported on a floor or stool)</t>
  </si>
  <si>
    <t>4. Standing to sitting</t>
  </si>
  <si>
    <t>5. Transfers</t>
  </si>
  <si>
    <t>6. Standing unsupported with eyes closed</t>
  </si>
  <si>
    <t>7. Standing unsupported with feet together</t>
  </si>
  <si>
    <t>8. Reaching forward with outstretched arm while standing</t>
  </si>
  <si>
    <t>10. Turning to look behind over left and right shoulders while standing</t>
  </si>
  <si>
    <t>11. Turn 360 degrees</t>
  </si>
  <si>
    <t>12. Place alternate foot on step or stool while standing unsupported</t>
  </si>
  <si>
    <t>13. Standing unsupported one foot in front</t>
  </si>
  <si>
    <t>14. Standing on one leg</t>
  </si>
  <si>
    <t>Total Score</t>
  </si>
  <si>
    <t>(range 0-56)</t>
  </si>
  <si>
    <t>Functional Gait Assessment</t>
  </si>
  <si>
    <t>Notes</t>
  </si>
  <si>
    <t>1. GAIT LEVEL SURFACE</t>
  </si>
  <si>
    <t>time:</t>
  </si>
  <si>
    <t>2. CHANGE IN GAIT SPEED</t>
  </si>
  <si>
    <t>2</t>
  </si>
  <si>
    <t>3. GAIT WITH HORIZONTAL HEAD TURNS</t>
  </si>
  <si>
    <t>4. GAIT WITH VERTICAL HEAD TURNS</t>
  </si>
  <si>
    <t>5. GAIT AND PIVOT TURN</t>
  </si>
  <si>
    <t>6. STEP OVER OBSTACLE</t>
  </si>
  <si>
    <t>7. GAIT WITH NARROW BASE OF SUPPORT</t>
  </si>
  <si>
    <t>steps:</t>
  </si>
  <si>
    <t>8. GAIT WITH EYES CLOSED</t>
  </si>
  <si>
    <t>9. AMBULATING BACKWARDS</t>
  </si>
  <si>
    <t>10. STEPS</t>
  </si>
  <si>
    <t>9. Pick up object from the floor from a standing position</t>
  </si>
  <si>
    <t>(range 0-30)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</si>
</sst>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0.00;[Red]&quot;-&quot;[$$-409]#,##0.00"/>
  </numFmts>
  <fonts count="12" x14ac:knownFonts="1">
    <font>
      <sz val="11"/>
      <color rgb="FF000000"/>
      <name val="Calibri"/>
      <family val="2"/>
    </font>
    <font>
      <b/>
      <i/>
      <sz val="16"/>
      <color rgb="FF000000"/>
      <name val="Calibri"/>
      <family val="2"/>
    </font>
    <font>
      <b/>
      <i/>
      <u/>
      <sz val="11"/>
      <color rgb="FF000000"/>
      <name val="Calibri"/>
      <family val="2"/>
    </font>
    <font>
      <b/>
      <i/>
      <sz val="11"/>
      <color rgb="FF000000"/>
      <name val="Calibri"/>
      <family val="2"/>
    </font>
    <font>
      <i/>
      <sz val="11"/>
      <color rgb="FF000000"/>
      <name val="Calibri"/>
      <family val="2"/>
    </font>
    <font>
      <i/>
      <sz val="11"/>
      <color rgb="FF000000"/>
      <name val="Cambria"/>
      <family val="1"/>
    </font>
    <font>
      <b/>
      <sz val="11"/>
      <color rgb="FF000000"/>
      <name val="Calibri"/>
      <family val="2"/>
    </font>
    <font>
      <sz val="11"/>
      <color rgb="FF000000"/>
      <name val="Cambria"/>
      <family val="1"/>
    </font>
    <font>
      <b/>
      <i/>
      <sz val="11"/>
      <color rgb="FF000000"/>
      <name val="Cambria"/>
      <family val="1"/>
    </font>
    <font>
      <i/>
      <sz val="8"/>
      <color rgb="FF000000"/>
      <name val="Cambria"/>
      <family val="1"/>
    </font>
    <font>
      <b/>
      <i/>
      <sz val="8"/>
      <color rgb="FF000000"/>
      <name val="&quot;Times New Roman&quot;"/>
    </font>
    <font>
      <b/>
      <sz val="11"/>
      <color rgb="FF000000"/>
      <name val="Cambria"/>
      <family val="1"/>
    </font>
  </fonts>
  <fills count="6">
    <fill>
      <patternFill patternType="none"/>
    </fill>
    <fill>
      <patternFill patternType="gray125"/>
    </fill>
    <fill>
      <patternFill patternType="solid">
        <fgColor rgb="FFA4C2F4"/>
        <bgColor rgb="FFA4C2F4"/>
      </patternFill>
    </fill>
    <fill>
      <patternFill patternType="solid">
        <fgColor rgb="FFFFFF00"/>
        <bgColor rgb="FFFFFF00"/>
      </patternFill>
    </fill>
    <fill>
      <patternFill patternType="solid">
        <fgColor rgb="FF9FC5E8"/>
        <bgColor rgb="FF9FC5E8"/>
      </patternFill>
    </fill>
    <fill>
      <patternFill patternType="solid">
        <fgColor rgb="FFFFFFFF"/>
        <bgColor rgb="FFFFFFFF"/>
      </patternFill>
    </fill>
  </fills>
  <borders count="1">
    <border>
      <left/>
      <right/>
      <top/>
      <bottom/>
      <diagonal/>
    </border>
  </borders>
  <cellStyleXfs count="5">
    <xf numFmtId="0" fontId="0" fillId="0" borderId="0"/>
    <xf numFmtId="0" fontId="1" fillId="0" borderId="0">
      <alignment horizontal="center"/>
    </xf>
    <xf numFmtId="0" fontId="1" fillId="0" borderId="0">
      <alignment horizontal="center" textRotation="90"/>
    </xf>
    <xf numFmtId="0" fontId="2" fillId="0" borderId="0"/>
    <xf numFmtId="165" fontId="2" fillId="0" borderId="0"/>
  </cellStyleXfs>
  <cellXfs count="52">
    <xf numFmtId="0" fontId="0" fillId="0" borderId="0" xfId="0"/>
    <xf numFmtId="0" fontId="0" fillId="2" borderId="0" xfId="0" applyFont="1" applyFill="1"/>
    <xf numFmtId="0" fontId="0" fillId="0" borderId="0" xfId="0" applyFont="1"/>
    <xf numFmtId="0" fontId="0" fillId="0" borderId="0" xfId="0" applyFont="1" applyAlignment="1"/>
    <xf numFmtId="0" fontId="4" fillId="0" borderId="0" xfId="0" applyFont="1" applyAlignment="1">
      <alignment horizontal="left"/>
    </xf>
    <xf numFmtId="0" fontId="4" fillId="0" borderId="0" xfId="0" applyFont="1" applyAlignment="1">
      <alignment horizontal="left" wrapText="1"/>
    </xf>
    <xf numFmtId="0" fontId="5" fillId="0" borderId="0" xfId="0" applyFont="1" applyAlignment="1">
      <alignment wrapText="1"/>
    </xf>
    <xf numFmtId="0" fontId="6" fillId="0" borderId="0" xfId="0" applyFont="1" applyAlignment="1">
      <alignment horizontal="right" wrapText="1"/>
    </xf>
    <xf numFmtId="0" fontId="0" fillId="3" borderId="0" xfId="0" applyFont="1" applyFill="1" applyBorder="1" applyAlignment="1"/>
    <xf numFmtId="2" fontId="0" fillId="0" borderId="0" xfId="0" applyNumberFormat="1" applyFont="1"/>
    <xf numFmtId="0" fontId="6" fillId="0" borderId="0" xfId="0" applyFont="1" applyAlignment="1"/>
    <xf numFmtId="2" fontId="0" fillId="0" borderId="0" xfId="0" applyNumberFormat="1" applyFont="1" applyAlignment="1">
      <alignment horizontal="left"/>
    </xf>
    <xf numFmtId="0" fontId="0" fillId="0" borderId="0" xfId="0" applyFont="1" applyAlignment="1">
      <alignment horizontal="left"/>
    </xf>
    <xf numFmtId="0" fontId="6" fillId="0" borderId="0" xfId="0" applyFont="1" applyAlignment="1">
      <alignment horizontal="right"/>
    </xf>
    <xf numFmtId="0" fontId="0" fillId="0" borderId="0" xfId="0" applyFont="1" applyBorder="1" applyAlignment="1"/>
    <xf numFmtId="0" fontId="0" fillId="3" borderId="0" xfId="0" applyFont="1" applyFill="1" applyBorder="1"/>
    <xf numFmtId="0" fontId="0" fillId="4" borderId="0" xfId="0" applyFont="1" applyFill="1"/>
    <xf numFmtId="0" fontId="6" fillId="0" borderId="0" xfId="0" applyFont="1"/>
    <xf numFmtId="164" fontId="0" fillId="0" borderId="0" xfId="0" applyNumberFormat="1" applyFont="1"/>
    <xf numFmtId="0" fontId="6" fillId="4" borderId="0" xfId="0" applyFont="1" applyFill="1" applyAlignment="1"/>
    <xf numFmtId="164" fontId="0" fillId="4" borderId="0" xfId="0" applyNumberFormat="1" applyFont="1" applyFill="1"/>
    <xf numFmtId="0" fontId="0" fillId="0" borderId="0" xfId="0" applyFont="1" applyAlignment="1">
      <alignment horizontal="center"/>
    </xf>
    <xf numFmtId="0" fontId="0" fillId="3" borderId="0" xfId="0" applyFont="1" applyFill="1" applyAlignment="1"/>
    <xf numFmtId="0" fontId="0" fillId="0" borderId="0" xfId="0" applyFont="1" applyAlignment="1">
      <alignment horizontal="right"/>
    </xf>
    <xf numFmtId="1" fontId="0" fillId="0" borderId="0" xfId="0" applyNumberFormat="1" applyFont="1"/>
    <xf numFmtId="0" fontId="3" fillId="4" borderId="0" xfId="0" applyFont="1" applyFill="1" applyAlignment="1"/>
    <xf numFmtId="0" fontId="3" fillId="4" borderId="0" xfId="0" applyFont="1" applyFill="1"/>
    <xf numFmtId="0" fontId="0" fillId="5" borderId="0" xfId="0" applyFont="1" applyFill="1" applyBorder="1"/>
    <xf numFmtId="0" fontId="3" fillId="0" borderId="0" xfId="0" applyFont="1" applyAlignment="1">
      <alignment horizontal="center"/>
    </xf>
    <xf numFmtId="0" fontId="4" fillId="0" borderId="0" xfId="0" applyFont="1" applyAlignment="1">
      <alignment wrapText="1"/>
    </xf>
    <xf numFmtId="0" fontId="0" fillId="0" borderId="0" xfId="0" applyFont="1" applyAlignment="1">
      <alignment wrapText="1"/>
    </xf>
    <xf numFmtId="10" fontId="6" fillId="0" borderId="0" xfId="0" applyNumberFormat="1" applyFont="1" applyAlignment="1">
      <alignment horizontal="left"/>
    </xf>
    <xf numFmtId="0" fontId="6" fillId="0" borderId="0" xfId="0" applyFont="1" applyAlignment="1">
      <alignment horizontal="left"/>
    </xf>
    <xf numFmtId="0" fontId="3" fillId="0" borderId="0" xfId="0" applyFont="1" applyAlignment="1"/>
    <xf numFmtId="0" fontId="7" fillId="0" borderId="0" xfId="0" applyFont="1"/>
    <xf numFmtId="0" fontId="7" fillId="4" borderId="0" xfId="0" applyFont="1" applyFill="1"/>
    <xf numFmtId="0" fontId="7" fillId="0" borderId="0" xfId="0" applyFont="1" applyAlignment="1">
      <alignment horizontal="center"/>
    </xf>
    <xf numFmtId="0" fontId="7" fillId="0" borderId="0" xfId="0" applyFont="1" applyAlignment="1"/>
    <xf numFmtId="0" fontId="7" fillId="0" borderId="0" xfId="0" applyFont="1" applyAlignment="1">
      <alignment wrapText="1"/>
    </xf>
    <xf numFmtId="0" fontId="9" fillId="0" borderId="0" xfId="0" applyFont="1"/>
    <xf numFmtId="0" fontId="9" fillId="0" borderId="0" xfId="0" applyFont="1" applyAlignment="1"/>
    <xf numFmtId="0" fontId="10" fillId="0" borderId="0" xfId="0" applyFont="1"/>
    <xf numFmtId="0" fontId="10" fillId="0" borderId="0" xfId="0" applyFont="1" applyAlignment="1"/>
    <xf numFmtId="0" fontId="11" fillId="0" borderId="0" xfId="0" applyFont="1" applyAlignment="1">
      <alignment horizontal="right"/>
    </xf>
    <xf numFmtId="0" fontId="11" fillId="0" borderId="0" xfId="0" applyFont="1" applyAlignment="1">
      <alignment horizontal="center"/>
    </xf>
    <xf numFmtId="0" fontId="3" fillId="2" borderId="0" xfId="0" applyFont="1" applyFill="1" applyBorder="1" applyAlignment="1">
      <alignment horizontal="center"/>
    </xf>
    <xf numFmtId="2" fontId="0" fillId="0" borderId="0" xfId="0" applyNumberFormat="1" applyFont="1" applyFill="1" applyBorder="1" applyAlignment="1">
      <alignment vertical="center"/>
    </xf>
    <xf numFmtId="0" fontId="6" fillId="4" borderId="0" xfId="0" applyFont="1" applyFill="1" applyBorder="1" applyAlignment="1">
      <alignment horizontal="left"/>
    </xf>
    <xf numFmtId="0" fontId="0" fillId="0" borderId="0" xfId="0" applyFont="1" applyFill="1" applyBorder="1"/>
    <xf numFmtId="0" fontId="3" fillId="4" borderId="0" xfId="0" applyFont="1" applyFill="1" applyBorder="1" applyAlignment="1">
      <alignment horizontal="center"/>
    </xf>
    <xf numFmtId="0" fontId="8" fillId="4" borderId="0" xfId="0" applyFont="1" applyFill="1" applyBorder="1" applyAlignment="1">
      <alignment horizontal="center"/>
    </xf>
    <xf numFmtId="0" fontId="11" fillId="0" borderId="0" xfId="0" applyFont="1" applyFill="1" applyBorder="1" applyAlignment="1">
      <alignment horizontal="center"/>
    </xf>
  </cellXfs>
  <cellStyles count="5">
    <cellStyle name="Heading" xfId="1"/>
    <cellStyle name="Heading1" xfId="2"/>
    <cellStyle name="Normal" xfId="0" builtinId="0" customBuiltin="1"/>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3"/>
  <sheetViews>
    <sheetView workbookViewId="0">
      <selection sqref="A1:D1"/>
    </sheetView>
  </sheetViews>
  <sheetFormatPr baseColWidth="10" defaultColWidth="8.83203125" defaultRowHeight="15" customHeight="1" x14ac:dyDescent="0.2"/>
  <cols>
    <col min="1" max="1" width="11.5" customWidth="1"/>
    <col min="2" max="2" width="10.33203125" customWidth="1"/>
    <col min="3" max="3" width="16" customWidth="1"/>
    <col min="4" max="4" width="17" customWidth="1"/>
    <col min="5" max="5" width="16" customWidth="1"/>
    <col min="6" max="6" width="36.5" customWidth="1"/>
    <col min="7" max="7" width="14.5" customWidth="1"/>
    <col min="8" max="8" width="14.83203125" customWidth="1"/>
    <col min="9" max="9" width="15.33203125" customWidth="1"/>
    <col min="10" max="10" width="38.33203125" customWidth="1"/>
    <col min="11" max="11" width="8.6640625" customWidth="1"/>
    <col min="12" max="12" width="6.1640625" customWidth="1"/>
    <col min="13" max="13" width="8.5" customWidth="1"/>
    <col min="14" max="14" width="9.5" customWidth="1"/>
    <col min="15" max="15" width="6.6640625" customWidth="1"/>
    <col min="16" max="26" width="11.5" customWidth="1"/>
    <col min="27" max="1024" width="19.5" customWidth="1"/>
  </cols>
  <sheetData>
    <row r="1" spans="1:26" x14ac:dyDescent="0.2">
      <c r="A1" s="45" t="s">
        <v>0</v>
      </c>
      <c r="B1" s="45"/>
      <c r="C1" s="45"/>
      <c r="D1" s="45"/>
      <c r="E1" s="1"/>
      <c r="F1" s="45" t="s">
        <v>1</v>
      </c>
      <c r="G1" s="45"/>
      <c r="H1" s="45"/>
      <c r="I1" s="45"/>
      <c r="J1" s="45"/>
      <c r="K1" s="1"/>
      <c r="L1" s="1"/>
      <c r="M1" s="1"/>
      <c r="N1" s="1"/>
      <c r="O1" s="1"/>
      <c r="P1" s="1"/>
      <c r="Q1" s="1"/>
      <c r="R1" s="1"/>
      <c r="S1" s="1"/>
      <c r="T1" s="1"/>
      <c r="U1" s="1"/>
      <c r="V1" s="1"/>
      <c r="W1" s="1"/>
      <c r="X1" s="1"/>
      <c r="Y1" s="1"/>
      <c r="Z1" s="1"/>
    </row>
    <row r="2" spans="1:26" x14ac:dyDescent="0.2">
      <c r="A2" s="2"/>
      <c r="B2" s="2" t="s">
        <v>2</v>
      </c>
      <c r="C2" s="2" t="s">
        <v>3</v>
      </c>
      <c r="D2" s="3" t="s">
        <v>4</v>
      </c>
      <c r="E2" s="2"/>
      <c r="F2" s="2"/>
      <c r="G2" s="4" t="s">
        <v>5</v>
      </c>
      <c r="H2" s="5" t="s">
        <v>6</v>
      </c>
      <c r="I2" s="6" t="s">
        <v>7</v>
      </c>
      <c r="J2" s="4" t="s">
        <v>8</v>
      </c>
      <c r="K2" s="2"/>
      <c r="L2" s="2"/>
      <c r="M2" s="2"/>
      <c r="N2" s="2"/>
      <c r="O2" s="2"/>
      <c r="P2" s="2"/>
      <c r="Q2" s="2"/>
      <c r="R2" s="2"/>
      <c r="S2" s="2"/>
      <c r="T2" s="2"/>
      <c r="U2" s="2"/>
      <c r="V2" s="2"/>
      <c r="W2" s="2"/>
      <c r="X2" s="2"/>
      <c r="Y2" s="2"/>
      <c r="Z2" s="2"/>
    </row>
    <row r="3" spans="1:26" ht="21.75" customHeight="1" x14ac:dyDescent="0.2">
      <c r="A3" s="7" t="s">
        <v>9</v>
      </c>
      <c r="B3" s="8">
        <v>12.8</v>
      </c>
      <c r="C3" s="9">
        <f>10/B3</f>
        <v>0.78125</v>
      </c>
      <c r="D3" s="46">
        <f>AVERAGE(C3:C4)</f>
        <v>0.7529438405797102</v>
      </c>
      <c r="E3" s="2"/>
      <c r="F3" s="10" t="s">
        <v>10</v>
      </c>
      <c r="G3" s="11">
        <f>AVERAGE(10/H3, 10/I3)</f>
        <v>0.7529438405797102</v>
      </c>
      <c r="H3" s="12">
        <v>12.8</v>
      </c>
      <c r="I3" s="12">
        <v>13.8</v>
      </c>
      <c r="J3" s="2"/>
      <c r="K3" s="2"/>
      <c r="L3" s="2"/>
      <c r="M3" s="2"/>
      <c r="N3" s="2"/>
      <c r="O3" s="2"/>
      <c r="P3" s="2"/>
      <c r="Q3" s="2"/>
      <c r="R3" s="2"/>
      <c r="S3" s="2"/>
      <c r="T3" s="2"/>
      <c r="U3" s="2"/>
      <c r="V3" s="2"/>
      <c r="W3" s="2"/>
      <c r="X3" s="2"/>
      <c r="Y3" s="2"/>
      <c r="Z3" s="2"/>
    </row>
    <row r="4" spans="1:26" x14ac:dyDescent="0.2">
      <c r="A4" s="13"/>
      <c r="B4" s="8">
        <v>13.8</v>
      </c>
      <c r="C4" s="9">
        <f>10/B4</f>
        <v>0.72463768115942029</v>
      </c>
      <c r="D4" s="46"/>
      <c r="E4" s="2" t="s">
        <v>11</v>
      </c>
      <c r="F4" s="13" t="s">
        <v>12</v>
      </c>
      <c r="G4" s="11">
        <f>AVERAGE(10/H4, 10/I4)</f>
        <v>0.93662464985994398</v>
      </c>
      <c r="H4" s="12">
        <v>11.2</v>
      </c>
      <c r="I4" s="12">
        <v>10.199999999999999</v>
      </c>
      <c r="J4" s="2"/>
      <c r="K4" s="2"/>
      <c r="L4" s="2"/>
      <c r="M4" s="2"/>
      <c r="N4" s="2"/>
      <c r="O4" s="2"/>
      <c r="P4" s="2"/>
      <c r="Q4" s="2"/>
      <c r="R4" s="2"/>
      <c r="S4" s="2"/>
      <c r="T4" s="2"/>
      <c r="U4" s="2"/>
      <c r="V4" s="2"/>
      <c r="W4" s="2"/>
      <c r="X4" s="2"/>
      <c r="Y4" s="2"/>
      <c r="Z4" s="2"/>
    </row>
    <row r="5" spans="1:26" x14ac:dyDescent="0.2">
      <c r="A5" s="13"/>
      <c r="B5" s="14"/>
      <c r="C5" s="2"/>
      <c r="D5" s="2"/>
      <c r="E5" s="2"/>
      <c r="F5" s="13" t="s">
        <v>13</v>
      </c>
      <c r="G5" s="11">
        <f>AVERAGE(10/H5, 10/I5)</f>
        <v>0.83478260869565224</v>
      </c>
      <c r="H5" s="12">
        <v>12.5</v>
      </c>
      <c r="I5" s="12">
        <v>11.5</v>
      </c>
      <c r="J5" s="2"/>
      <c r="K5" s="2"/>
      <c r="L5" s="2"/>
      <c r="M5" s="2"/>
      <c r="N5" s="2"/>
      <c r="O5" s="2"/>
      <c r="P5" s="2"/>
      <c r="Q5" s="2"/>
      <c r="R5" s="2"/>
      <c r="S5" s="2"/>
      <c r="T5" s="2"/>
      <c r="U5" s="2"/>
      <c r="V5" s="2"/>
      <c r="W5" s="2"/>
      <c r="X5" s="2"/>
      <c r="Y5" s="2"/>
      <c r="Z5" s="2"/>
    </row>
    <row r="6" spans="1:26" x14ac:dyDescent="0.2">
      <c r="A6" s="13" t="s">
        <v>14</v>
      </c>
      <c r="B6" s="8">
        <v>40.19</v>
      </c>
      <c r="C6" s="9">
        <f>8/B6</f>
        <v>0.19905449116695698</v>
      </c>
      <c r="D6" s="2"/>
      <c r="E6" s="2" t="s">
        <v>11</v>
      </c>
      <c r="I6" s="12"/>
      <c r="J6" s="2"/>
      <c r="K6" s="2"/>
      <c r="L6" s="2"/>
      <c r="M6" s="2"/>
      <c r="N6" s="2"/>
      <c r="O6" s="2"/>
      <c r="P6" s="2"/>
      <c r="Q6" s="2"/>
      <c r="R6" s="2"/>
      <c r="S6" s="2"/>
      <c r="T6" s="2"/>
      <c r="U6" s="2"/>
      <c r="V6" s="2"/>
      <c r="W6" s="2"/>
      <c r="X6" s="2"/>
      <c r="Y6" s="2"/>
      <c r="Z6" s="2"/>
    </row>
    <row r="7" spans="1:26" x14ac:dyDescent="0.2">
      <c r="A7" s="13" t="s">
        <v>15</v>
      </c>
      <c r="B7" s="15">
        <v>27.9</v>
      </c>
      <c r="C7" s="9">
        <f>6/B7</f>
        <v>0.21505376344086022</v>
      </c>
      <c r="D7" s="2"/>
      <c r="E7" s="2" t="s">
        <v>11</v>
      </c>
      <c r="F7" s="2"/>
      <c r="G7" s="2"/>
      <c r="H7" s="2"/>
      <c r="I7" s="2"/>
      <c r="J7" s="2"/>
      <c r="K7" s="2"/>
      <c r="L7" s="3" t="s">
        <v>11</v>
      </c>
      <c r="M7" s="2"/>
      <c r="N7" s="2"/>
      <c r="O7" s="2"/>
      <c r="P7" s="2"/>
      <c r="Q7" s="2"/>
      <c r="R7" s="2"/>
      <c r="S7" s="2"/>
      <c r="T7" s="2"/>
      <c r="U7" s="2"/>
      <c r="V7" s="2"/>
      <c r="W7" s="2"/>
      <c r="X7" s="2"/>
      <c r="Y7" s="2"/>
      <c r="Z7" s="2"/>
    </row>
    <row r="8" spans="1:26" x14ac:dyDescent="0.2">
      <c r="A8" s="13" t="s">
        <v>16</v>
      </c>
      <c r="B8" s="15">
        <v>22.9</v>
      </c>
      <c r="C8" s="9">
        <f>4/B8</f>
        <v>0.17467248908296945</v>
      </c>
      <c r="D8" s="2"/>
      <c r="E8" s="2" t="s">
        <v>11</v>
      </c>
      <c r="F8" s="2"/>
      <c r="G8" s="2"/>
      <c r="H8" s="2"/>
      <c r="I8" s="2"/>
      <c r="J8" s="2"/>
      <c r="K8" s="2"/>
      <c r="L8" s="2"/>
      <c r="M8" s="2"/>
      <c r="N8" s="2"/>
      <c r="O8" s="2"/>
      <c r="P8" s="2"/>
      <c r="Q8" s="2"/>
      <c r="R8" s="2"/>
      <c r="S8" s="2"/>
      <c r="T8" s="2"/>
      <c r="U8" s="2"/>
      <c r="V8" s="2"/>
      <c r="W8" s="2"/>
      <c r="X8" s="2"/>
      <c r="Y8" s="2"/>
      <c r="Z8" s="2"/>
    </row>
    <row r="9" spans="1:26" x14ac:dyDescent="0.2">
      <c r="A9" s="2"/>
      <c r="B9" s="2"/>
      <c r="C9" s="2"/>
      <c r="D9" s="2"/>
      <c r="E9" s="2"/>
      <c r="F9" s="2"/>
      <c r="G9" s="2"/>
      <c r="H9" s="2"/>
      <c r="I9" s="2"/>
      <c r="J9" s="2"/>
      <c r="K9" s="2"/>
      <c r="L9" s="2"/>
      <c r="M9" s="2"/>
      <c r="N9" s="2"/>
      <c r="O9" s="2"/>
      <c r="P9" s="2"/>
      <c r="Q9" s="2"/>
      <c r="R9" s="2"/>
      <c r="S9" s="2"/>
      <c r="T9" s="2"/>
      <c r="U9" s="2"/>
      <c r="V9" s="2"/>
      <c r="W9" s="2"/>
      <c r="X9" s="2"/>
      <c r="Y9" s="2"/>
      <c r="Z9" s="2"/>
    </row>
    <row r="10" spans="1:26" x14ac:dyDescent="0.2">
      <c r="A10" s="47" t="s">
        <v>17</v>
      </c>
      <c r="B10" s="47"/>
      <c r="C10" s="47"/>
      <c r="D10" s="47"/>
      <c r="E10" s="47"/>
      <c r="F10" s="47"/>
      <c r="G10" s="16"/>
      <c r="H10" s="16"/>
      <c r="I10" s="16"/>
      <c r="J10" s="16"/>
      <c r="K10" s="16"/>
      <c r="L10" s="16"/>
      <c r="M10" s="16"/>
      <c r="N10" s="16"/>
      <c r="O10" s="16"/>
      <c r="P10" s="16"/>
      <c r="Q10" s="16"/>
      <c r="R10" s="16"/>
      <c r="S10" s="16"/>
      <c r="T10" s="16"/>
      <c r="U10" s="16"/>
      <c r="V10" s="16"/>
      <c r="W10" s="16"/>
      <c r="X10" s="16"/>
      <c r="Y10" s="16"/>
      <c r="Z10" s="16"/>
    </row>
    <row r="11" spans="1:26" x14ac:dyDescent="0.2">
      <c r="A11" s="2"/>
      <c r="B11" s="2" t="s">
        <v>18</v>
      </c>
      <c r="C11" s="17" t="s">
        <v>19</v>
      </c>
      <c r="D11" s="2"/>
      <c r="E11" s="17" t="s">
        <v>20</v>
      </c>
      <c r="F11" s="2"/>
      <c r="G11" s="2"/>
      <c r="H11" s="2"/>
      <c r="I11" s="2"/>
      <c r="J11" s="2"/>
      <c r="K11" s="2"/>
      <c r="L11" s="2"/>
      <c r="M11" s="2"/>
      <c r="N11" s="2"/>
      <c r="O11" s="2"/>
      <c r="P11" s="2"/>
      <c r="Q11" s="2"/>
      <c r="R11" s="2"/>
      <c r="S11" s="2"/>
      <c r="T11" s="2"/>
      <c r="U11" s="2"/>
      <c r="V11" s="2"/>
      <c r="W11" s="2"/>
      <c r="X11" s="2"/>
      <c r="Y11" s="2"/>
      <c r="Z11" s="2"/>
    </row>
    <row r="12" spans="1:26" x14ac:dyDescent="0.2">
      <c r="A12" s="2"/>
      <c r="B12" s="17" t="s">
        <v>21</v>
      </c>
      <c r="C12" s="17" t="s">
        <v>22</v>
      </c>
      <c r="D12" s="17" t="s">
        <v>23</v>
      </c>
      <c r="E12" s="17" t="s">
        <v>22</v>
      </c>
      <c r="F12" s="17" t="s">
        <v>23</v>
      </c>
      <c r="G12" s="2"/>
      <c r="H12" s="2"/>
      <c r="I12" s="2"/>
      <c r="J12" s="2"/>
      <c r="K12" s="2"/>
      <c r="L12" s="2"/>
      <c r="M12" s="2"/>
      <c r="N12" s="2"/>
      <c r="O12" s="2"/>
      <c r="P12" s="2"/>
      <c r="Q12" s="2"/>
      <c r="R12" s="2"/>
      <c r="S12" s="2"/>
      <c r="T12" s="2"/>
      <c r="U12" s="2"/>
      <c r="V12" s="2"/>
      <c r="W12" s="2"/>
      <c r="X12" s="2"/>
      <c r="Y12" s="2"/>
      <c r="Z12" s="2"/>
    </row>
    <row r="13" spans="1:26" x14ac:dyDescent="0.2">
      <c r="A13" s="2"/>
      <c r="B13" s="10" t="s">
        <v>24</v>
      </c>
      <c r="C13" s="12">
        <v>1.39</v>
      </c>
      <c r="D13" s="12">
        <v>2.5299999999999998</v>
      </c>
      <c r="E13" s="12">
        <v>1.41</v>
      </c>
      <c r="F13" s="12">
        <v>2.4700000000000002</v>
      </c>
      <c r="G13" s="2"/>
      <c r="H13" s="2"/>
      <c r="I13" s="2"/>
      <c r="J13" s="2"/>
      <c r="K13" s="2"/>
      <c r="L13" s="2"/>
      <c r="M13" s="2"/>
      <c r="N13" s="2"/>
      <c r="O13" s="2"/>
      <c r="P13" s="2"/>
      <c r="Q13" s="2"/>
      <c r="R13" s="2"/>
      <c r="S13" s="2"/>
      <c r="T13" s="2"/>
      <c r="U13" s="2"/>
      <c r="V13" s="2"/>
      <c r="W13" s="2"/>
      <c r="X13" s="2"/>
      <c r="Y13" s="2"/>
      <c r="Z13" s="2"/>
    </row>
    <row r="14" spans="1:26" x14ac:dyDescent="0.2">
      <c r="A14" s="2"/>
      <c r="B14" s="10" t="s">
        <v>25</v>
      </c>
      <c r="C14" s="12">
        <v>1.46</v>
      </c>
      <c r="D14" s="12">
        <v>2.4500000000000002</v>
      </c>
      <c r="E14" s="12">
        <v>1.42</v>
      </c>
      <c r="F14" s="12">
        <v>2.34</v>
      </c>
      <c r="G14" s="2"/>
      <c r="H14" s="2"/>
      <c r="I14" s="2"/>
      <c r="J14" s="2"/>
      <c r="K14" s="2"/>
      <c r="L14" s="2"/>
      <c r="M14" s="2"/>
      <c r="N14" s="2"/>
      <c r="O14" s="2"/>
      <c r="P14" s="2"/>
      <c r="Q14" s="2"/>
      <c r="R14" s="2"/>
      <c r="S14" s="2"/>
      <c r="T14" s="2"/>
      <c r="U14" s="2"/>
      <c r="V14" s="2"/>
      <c r="W14" s="2"/>
      <c r="X14" s="2"/>
      <c r="Y14" s="2"/>
      <c r="Z14" s="2"/>
    </row>
    <row r="15" spans="1:26" x14ac:dyDescent="0.2">
      <c r="A15" s="2"/>
      <c r="B15" s="10" t="s">
        <v>26</v>
      </c>
      <c r="C15" s="12">
        <v>1.46</v>
      </c>
      <c r="D15" s="12">
        <v>2.46</v>
      </c>
      <c r="E15" s="12">
        <v>1.39</v>
      </c>
      <c r="F15" s="12">
        <v>2.12</v>
      </c>
      <c r="G15" s="2"/>
      <c r="H15" s="2"/>
      <c r="I15" s="2"/>
      <c r="J15" s="17"/>
      <c r="K15" s="2"/>
      <c r="L15" s="2"/>
      <c r="M15" s="2"/>
      <c r="N15" s="2"/>
      <c r="O15" s="2"/>
      <c r="P15" s="2"/>
      <c r="Q15" s="2"/>
      <c r="R15" s="2"/>
      <c r="S15" s="2"/>
      <c r="T15" s="2"/>
      <c r="U15" s="2"/>
      <c r="V15" s="2"/>
      <c r="W15" s="2"/>
      <c r="X15" s="2"/>
      <c r="Y15" s="2"/>
      <c r="Z15" s="2"/>
    </row>
    <row r="16" spans="1:26" x14ac:dyDescent="0.2">
      <c r="A16" s="2"/>
      <c r="B16" s="10" t="s">
        <v>27</v>
      </c>
      <c r="C16" s="12">
        <v>1.39</v>
      </c>
      <c r="D16" s="12">
        <v>2.0699999999999998</v>
      </c>
      <c r="E16" s="12">
        <v>1.4</v>
      </c>
      <c r="F16" s="12">
        <v>2.0099999999999998</v>
      </c>
      <c r="G16" s="2"/>
      <c r="H16" s="2"/>
      <c r="I16" s="2"/>
      <c r="J16" s="17" t="s">
        <v>18</v>
      </c>
      <c r="K16" s="2"/>
      <c r="L16" s="2"/>
      <c r="M16" s="2"/>
      <c r="N16" s="2"/>
      <c r="O16" s="2"/>
      <c r="P16" s="2"/>
      <c r="Q16" s="2"/>
      <c r="R16" s="2"/>
      <c r="S16" s="2"/>
      <c r="T16" s="2"/>
      <c r="U16" s="2"/>
      <c r="V16" s="2"/>
      <c r="W16" s="2"/>
      <c r="X16" s="2"/>
      <c r="Y16" s="2"/>
      <c r="Z16" s="2"/>
    </row>
    <row r="17" spans="1:26" x14ac:dyDescent="0.2">
      <c r="A17" s="2"/>
      <c r="B17" s="10" t="s">
        <v>28</v>
      </c>
      <c r="C17" s="12">
        <v>1.36</v>
      </c>
      <c r="D17" s="12">
        <v>1.93</v>
      </c>
      <c r="E17" s="12">
        <v>1.3</v>
      </c>
      <c r="F17" s="12">
        <v>1.77</v>
      </c>
      <c r="G17" s="2"/>
      <c r="H17" s="2"/>
      <c r="I17" s="2"/>
      <c r="J17" s="2"/>
      <c r="K17" s="2"/>
      <c r="L17" s="2"/>
      <c r="M17" s="2"/>
      <c r="N17" s="2"/>
      <c r="O17" s="2"/>
      <c r="P17" s="2"/>
      <c r="Q17" s="2"/>
      <c r="R17" s="2"/>
      <c r="S17" s="2"/>
      <c r="T17" s="2"/>
      <c r="U17" s="2"/>
      <c r="V17" s="2"/>
      <c r="W17" s="2"/>
      <c r="X17" s="2"/>
      <c r="Y17" s="2"/>
      <c r="Z17" s="2"/>
    </row>
    <row r="18" spans="1:26" x14ac:dyDescent="0.2">
      <c r="A18" s="2"/>
      <c r="B18" s="10" t="s">
        <v>29</v>
      </c>
      <c r="C18" s="12">
        <v>1.33</v>
      </c>
      <c r="D18" s="12">
        <v>2.08</v>
      </c>
      <c r="E18" s="12">
        <v>1.27</v>
      </c>
      <c r="F18" s="12">
        <v>1.74</v>
      </c>
      <c r="G18" s="2"/>
      <c r="H18" s="2"/>
      <c r="I18" s="2"/>
      <c r="J18" s="2"/>
      <c r="K18" s="2"/>
      <c r="L18" s="2"/>
      <c r="M18" s="2"/>
      <c r="N18" s="2"/>
      <c r="O18" s="2"/>
      <c r="P18" s="2"/>
      <c r="Q18" s="2"/>
      <c r="R18" s="2"/>
      <c r="S18" s="2"/>
      <c r="T18" s="2"/>
      <c r="U18" s="2"/>
      <c r="V18" s="2"/>
      <c r="W18" s="2"/>
      <c r="X18" s="2"/>
      <c r="Y18" s="2"/>
      <c r="Z18" s="2"/>
    </row>
    <row r="19" spans="1:26" x14ac:dyDescent="0.2">
      <c r="A19" s="2"/>
      <c r="B19" s="18"/>
      <c r="C19" s="2"/>
      <c r="D19" s="2"/>
      <c r="E19" s="2"/>
      <c r="F19" s="2"/>
      <c r="G19" s="2"/>
      <c r="H19" s="2"/>
      <c r="I19" s="2"/>
      <c r="J19" s="2"/>
      <c r="K19" s="2"/>
      <c r="L19" s="2"/>
      <c r="M19" s="2"/>
      <c r="N19" s="2"/>
      <c r="O19" s="2"/>
      <c r="P19" s="2"/>
      <c r="Q19" s="2"/>
      <c r="R19" s="2"/>
      <c r="S19" s="2"/>
      <c r="T19" s="2"/>
      <c r="U19" s="2"/>
      <c r="V19" s="2"/>
      <c r="W19" s="2"/>
      <c r="X19" s="2"/>
      <c r="Y19" s="2"/>
      <c r="Z19" s="2"/>
    </row>
    <row r="20" spans="1:26" x14ac:dyDescent="0.2">
      <c r="A20" s="19" t="s">
        <v>30</v>
      </c>
      <c r="B20" s="20"/>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x14ac:dyDescent="0.2">
      <c r="A21" s="10" t="s">
        <v>31</v>
      </c>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2">
      <c r="A22" s="15">
        <v>0.82</v>
      </c>
      <c r="B22" s="10" t="s">
        <v>32</v>
      </c>
      <c r="C22" s="21" t="s">
        <v>33</v>
      </c>
      <c r="D22" s="11">
        <f>A22*0.44704</f>
        <v>0.36657279999999998</v>
      </c>
      <c r="E22" s="10" t="s">
        <v>34</v>
      </c>
      <c r="F22" s="2"/>
      <c r="G22" s="2"/>
      <c r="H22" s="2" t="s">
        <v>11</v>
      </c>
      <c r="I22" s="2"/>
      <c r="J22" s="2"/>
      <c r="K22" s="2"/>
      <c r="L22" s="2"/>
      <c r="M22" s="2"/>
      <c r="N22" s="2"/>
      <c r="O22" s="2"/>
      <c r="P22" s="2"/>
      <c r="Q22" s="2"/>
      <c r="R22" s="2"/>
      <c r="S22" s="2"/>
      <c r="T22" s="2"/>
      <c r="U22" s="2"/>
      <c r="V22" s="2"/>
      <c r="W22" s="2"/>
      <c r="X22" s="2"/>
      <c r="Y22" s="2"/>
      <c r="Z22" s="2"/>
    </row>
    <row r="23" spans="1:26" x14ac:dyDescent="0.2">
      <c r="A23" s="15">
        <v>1.29</v>
      </c>
      <c r="B23" s="10" t="s">
        <v>34</v>
      </c>
      <c r="C23" s="21" t="s">
        <v>33</v>
      </c>
      <c r="D23" s="11">
        <f>A23*2.23694</f>
        <v>2.8856526000000002</v>
      </c>
      <c r="E23" s="10" t="s">
        <v>32</v>
      </c>
      <c r="F23" s="2"/>
      <c r="G23" s="2"/>
      <c r="H23" s="2"/>
      <c r="I23" s="2"/>
      <c r="J23" s="2"/>
      <c r="K23" s="2"/>
      <c r="L23" s="2"/>
      <c r="M23" s="2"/>
      <c r="N23" s="2"/>
      <c r="O23" s="2"/>
      <c r="P23" s="2"/>
      <c r="Q23" s="2"/>
      <c r="R23" s="2"/>
      <c r="S23" s="2"/>
      <c r="T23" s="2"/>
      <c r="U23" s="2"/>
      <c r="V23" s="2"/>
      <c r="W23" s="2"/>
      <c r="X23" s="2"/>
      <c r="Y23" s="2"/>
      <c r="Z23" s="2"/>
    </row>
    <row r="24" spans="1:26" ht="15.75" customHeight="1" x14ac:dyDescent="0.2">
      <c r="A24" s="2"/>
      <c r="B24" s="18"/>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10" t="s">
        <v>35</v>
      </c>
      <c r="B25" s="18"/>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22">
        <v>5</v>
      </c>
      <c r="B26" s="10" t="s">
        <v>36</v>
      </c>
      <c r="C26" s="21" t="s">
        <v>33</v>
      </c>
      <c r="D26" s="11">
        <f>A26*0.3048</f>
        <v>1.524</v>
      </c>
      <c r="E26" s="10" t="s">
        <v>37</v>
      </c>
      <c r="F26" s="2"/>
      <c r="G26" s="2"/>
      <c r="H26" s="2"/>
      <c r="I26" s="2"/>
      <c r="J26" s="2"/>
      <c r="K26" s="2"/>
      <c r="L26" s="2"/>
      <c r="M26" s="2"/>
      <c r="N26" s="2"/>
      <c r="O26" s="2"/>
      <c r="P26" s="2"/>
      <c r="Q26" s="2"/>
      <c r="R26" s="2"/>
      <c r="S26" s="2"/>
      <c r="T26" s="2"/>
      <c r="U26" s="2"/>
      <c r="V26" s="2"/>
      <c r="W26" s="2"/>
      <c r="X26" s="2"/>
      <c r="Y26" s="2"/>
      <c r="Z26" s="2"/>
    </row>
    <row r="27" spans="1:26" ht="15.75" customHeight="1" x14ac:dyDescent="0.2">
      <c r="A27" s="22">
        <v>5</v>
      </c>
      <c r="B27" s="10" t="s">
        <v>37</v>
      </c>
      <c r="C27" s="21" t="s">
        <v>33</v>
      </c>
      <c r="D27" s="11">
        <f>A27*3.28084</f>
        <v>16.404199999999999</v>
      </c>
      <c r="E27" s="10" t="s">
        <v>36</v>
      </c>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4">
    <mergeCell ref="A1:D1"/>
    <mergeCell ref="F1:J1"/>
    <mergeCell ref="D3:D4"/>
    <mergeCell ref="A10:F10"/>
  </mergeCells>
  <pageMargins left="0.7" right="0.7" top="1.1437499999999998" bottom="1.1437499999999998" header="0.75" footer="0.75"/>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workbookViewId="0">
      <selection sqref="A1:F1"/>
    </sheetView>
  </sheetViews>
  <sheetFormatPr baseColWidth="10" defaultColWidth="8.83203125" defaultRowHeight="15" customHeight="1" x14ac:dyDescent="0.2"/>
  <cols>
    <col min="1" max="1" width="30.1640625" customWidth="1"/>
    <col min="2" max="2" width="6.83203125" customWidth="1"/>
    <col min="3" max="3" width="5.83203125" customWidth="1"/>
    <col min="4" max="4" width="10.6640625" customWidth="1"/>
    <col min="5" max="5" width="5.5" customWidth="1"/>
    <col min="6" max="26" width="11.5" customWidth="1"/>
    <col min="27" max="1024" width="19.5" customWidth="1"/>
  </cols>
  <sheetData>
    <row r="1" spans="1:26" x14ac:dyDescent="0.2">
      <c r="A1" s="49" t="s">
        <v>38</v>
      </c>
      <c r="B1" s="49"/>
      <c r="C1" s="49"/>
      <c r="D1" s="49"/>
      <c r="E1" s="49"/>
      <c r="F1" s="49"/>
      <c r="G1" s="16"/>
      <c r="H1" s="16"/>
      <c r="I1" s="16"/>
      <c r="J1" s="16"/>
      <c r="K1" s="16"/>
      <c r="L1" s="16"/>
      <c r="M1" s="16"/>
      <c r="N1" s="16"/>
      <c r="O1" s="16"/>
      <c r="P1" s="16"/>
      <c r="Q1" s="16"/>
      <c r="R1" s="16"/>
      <c r="S1" s="16"/>
      <c r="T1" s="16"/>
      <c r="U1" s="16"/>
      <c r="V1" s="16"/>
      <c r="W1" s="16"/>
      <c r="X1" s="16"/>
      <c r="Y1" s="16"/>
      <c r="Z1" s="16"/>
    </row>
    <row r="2" spans="1:26" x14ac:dyDescent="0.2">
      <c r="A2" s="23" t="s">
        <v>35</v>
      </c>
      <c r="B2" s="2">
        <v>344</v>
      </c>
      <c r="C2" s="2" t="s">
        <v>36</v>
      </c>
      <c r="D2" s="3" t="s">
        <v>33</v>
      </c>
      <c r="E2" s="24">
        <f>B2*0.3048</f>
        <v>104.85120000000001</v>
      </c>
      <c r="F2" s="3" t="s">
        <v>37</v>
      </c>
      <c r="G2" s="2"/>
      <c r="H2" s="2"/>
      <c r="I2" s="2"/>
      <c r="J2" s="2"/>
      <c r="K2" s="2"/>
      <c r="L2" s="2"/>
      <c r="M2" s="2"/>
      <c r="N2" s="2"/>
      <c r="O2" s="2"/>
      <c r="P2" s="2"/>
      <c r="Q2" s="2"/>
      <c r="R2" s="2"/>
      <c r="S2" s="2"/>
      <c r="T2" s="2"/>
      <c r="U2" s="2"/>
      <c r="V2" s="2"/>
      <c r="W2" s="2"/>
      <c r="X2" s="2"/>
      <c r="Y2" s="2"/>
      <c r="Z2" s="2"/>
    </row>
    <row r="3" spans="1:26" x14ac:dyDescent="0.2">
      <c r="A3" s="23" t="s">
        <v>39</v>
      </c>
      <c r="B3" s="9">
        <f>B2/6*0.00508</f>
        <v>0.29125333333333336</v>
      </c>
      <c r="C3" s="9" t="s">
        <v>34</v>
      </c>
      <c r="D3" s="2"/>
      <c r="E3" s="2"/>
      <c r="F3" s="2"/>
      <c r="G3" s="2"/>
      <c r="H3" s="2"/>
      <c r="I3" s="2"/>
      <c r="J3" s="2"/>
      <c r="K3" s="2"/>
      <c r="L3" s="2"/>
      <c r="M3" s="2"/>
      <c r="N3" s="2"/>
      <c r="O3" s="2"/>
      <c r="P3" s="2"/>
      <c r="Q3" s="2"/>
      <c r="R3" s="2"/>
      <c r="S3" s="2"/>
      <c r="T3" s="2"/>
      <c r="U3" s="2"/>
      <c r="V3" s="2"/>
      <c r="W3" s="2"/>
      <c r="X3" s="2"/>
      <c r="Y3" s="2"/>
      <c r="Z3" s="2"/>
    </row>
    <row r="4" spans="1:26" x14ac:dyDescent="0.2">
      <c r="A4" s="23" t="s">
        <v>40</v>
      </c>
      <c r="B4" s="3">
        <v>50</v>
      </c>
      <c r="C4" s="2" t="s">
        <v>36</v>
      </c>
      <c r="D4" s="3" t="s">
        <v>33</v>
      </c>
      <c r="E4" s="24">
        <f>B4*0.3048</f>
        <v>15.24</v>
      </c>
      <c r="F4" s="3" t="s">
        <v>37</v>
      </c>
      <c r="G4" s="2"/>
      <c r="H4" s="2"/>
      <c r="I4" s="2"/>
      <c r="J4" s="2"/>
      <c r="K4" s="2"/>
      <c r="L4" s="2"/>
      <c r="M4" s="2"/>
      <c r="N4" s="2"/>
      <c r="O4" s="2"/>
      <c r="P4" s="2"/>
      <c r="Q4" s="2"/>
      <c r="R4" s="2"/>
      <c r="S4" s="2"/>
      <c r="T4" s="2"/>
      <c r="U4" s="2"/>
      <c r="V4" s="2"/>
      <c r="W4" s="2"/>
      <c r="X4" s="2"/>
      <c r="Y4" s="2"/>
      <c r="Z4" s="2"/>
    </row>
    <row r="5" spans="1:26" x14ac:dyDescent="0.2">
      <c r="A5" s="23" t="s">
        <v>41</v>
      </c>
      <c r="B5" s="3">
        <v>55</v>
      </c>
      <c r="C5" s="2" t="s">
        <v>36</v>
      </c>
      <c r="D5" s="3" t="s">
        <v>33</v>
      </c>
      <c r="E5" s="24">
        <f>B5*0.3048</f>
        <v>16.763999999999999</v>
      </c>
      <c r="F5" s="3" t="s">
        <v>37</v>
      </c>
      <c r="G5" s="2"/>
      <c r="H5" s="2"/>
      <c r="I5" s="2"/>
      <c r="J5" s="2"/>
      <c r="K5" s="2"/>
      <c r="L5" s="2"/>
      <c r="M5" s="2"/>
      <c r="N5" s="2"/>
      <c r="O5" s="2"/>
      <c r="P5" s="2"/>
      <c r="Q5" s="2"/>
      <c r="R5" s="2"/>
      <c r="S5" s="2"/>
      <c r="T5" s="2"/>
      <c r="U5" s="2"/>
      <c r="V5" s="2"/>
      <c r="W5" s="2"/>
      <c r="X5" s="2"/>
      <c r="Y5" s="2"/>
      <c r="Z5" s="2"/>
    </row>
    <row r="6" spans="1:26" x14ac:dyDescent="0.2">
      <c r="A6" s="23" t="s">
        <v>42</v>
      </c>
      <c r="B6" s="2"/>
      <c r="C6" s="3" t="s">
        <v>37</v>
      </c>
      <c r="D6" s="2"/>
      <c r="E6" s="2" t="s">
        <v>11</v>
      </c>
      <c r="F6" s="2"/>
      <c r="G6" s="2"/>
      <c r="H6" s="2"/>
      <c r="I6" s="2"/>
      <c r="J6" s="2"/>
      <c r="K6" s="2"/>
      <c r="L6" s="2"/>
      <c r="M6" s="2"/>
      <c r="N6" s="2"/>
      <c r="O6" s="2"/>
      <c r="P6" s="2"/>
      <c r="Q6" s="2"/>
      <c r="R6" s="2"/>
      <c r="S6" s="2"/>
      <c r="T6" s="2"/>
      <c r="U6" s="2"/>
      <c r="V6" s="2"/>
      <c r="W6" s="2"/>
      <c r="X6" s="2"/>
      <c r="Y6" s="2"/>
      <c r="Z6" s="2"/>
    </row>
    <row r="7" spans="1:26" x14ac:dyDescent="0.2">
      <c r="A7" s="2"/>
      <c r="B7" s="2"/>
      <c r="C7" s="2"/>
      <c r="D7" s="2"/>
      <c r="E7" s="2"/>
      <c r="F7" s="2"/>
      <c r="G7" s="2"/>
      <c r="H7" s="2"/>
      <c r="I7" s="2"/>
      <c r="J7" s="2"/>
      <c r="K7" s="2"/>
      <c r="L7" s="2"/>
      <c r="M7" s="2"/>
      <c r="N7" s="2"/>
      <c r="O7" s="2"/>
      <c r="P7" s="2"/>
      <c r="Q7" s="2"/>
      <c r="R7" s="2"/>
      <c r="S7" s="2"/>
      <c r="T7" s="2"/>
      <c r="U7" s="2"/>
      <c r="V7" s="2"/>
      <c r="W7" s="2"/>
      <c r="X7" s="2"/>
      <c r="Y7" s="2"/>
      <c r="Z7" s="2"/>
    </row>
    <row r="8" spans="1:26" x14ac:dyDescent="0.2">
      <c r="A8" s="25" t="s">
        <v>43</v>
      </c>
      <c r="B8" s="16"/>
      <c r="C8" s="16"/>
      <c r="D8" s="16"/>
      <c r="E8" s="16" t="s">
        <v>11</v>
      </c>
      <c r="F8" s="16"/>
      <c r="G8" s="16"/>
      <c r="H8" s="16"/>
      <c r="I8" s="16"/>
      <c r="J8" s="16"/>
      <c r="K8" s="16"/>
      <c r="L8" s="16"/>
      <c r="M8" s="16"/>
      <c r="N8" s="16"/>
      <c r="O8" s="16"/>
      <c r="P8" s="16"/>
      <c r="Q8" s="16"/>
      <c r="R8" s="16"/>
      <c r="S8" s="16"/>
      <c r="T8" s="16"/>
      <c r="U8" s="16"/>
      <c r="V8" s="16"/>
      <c r="W8" s="16"/>
      <c r="X8" s="16"/>
      <c r="Y8" s="16"/>
      <c r="Z8" s="16"/>
    </row>
    <row r="9" spans="1:26" x14ac:dyDescent="0.2">
      <c r="A9" s="23" t="s">
        <v>21</v>
      </c>
      <c r="B9" s="2" t="s">
        <v>19</v>
      </c>
      <c r="C9" s="2"/>
      <c r="D9" s="2" t="s">
        <v>20</v>
      </c>
      <c r="E9" s="2"/>
      <c r="F9" s="2"/>
      <c r="G9" s="2"/>
      <c r="H9" s="2"/>
      <c r="I9" s="2"/>
      <c r="J9" s="2"/>
      <c r="K9" s="2"/>
      <c r="L9" s="2"/>
      <c r="M9" s="2"/>
      <c r="N9" s="2"/>
      <c r="O9" s="2"/>
      <c r="P9" s="2"/>
      <c r="Q9" s="2"/>
      <c r="R9" s="2"/>
      <c r="S9" s="2"/>
      <c r="T9" s="2"/>
      <c r="U9" s="2"/>
      <c r="V9" s="2"/>
      <c r="W9" s="2"/>
      <c r="X9" s="2"/>
      <c r="Y9" s="2"/>
      <c r="Z9" s="2"/>
    </row>
    <row r="10" spans="1:26" x14ac:dyDescent="0.2">
      <c r="A10" s="23"/>
      <c r="B10" s="3" t="s">
        <v>36</v>
      </c>
      <c r="C10" s="3" t="s">
        <v>37</v>
      </c>
      <c r="D10" s="3" t="s">
        <v>36</v>
      </c>
      <c r="E10" s="3" t="s">
        <v>37</v>
      </c>
      <c r="F10" s="2"/>
      <c r="G10" s="2"/>
      <c r="H10" s="2"/>
      <c r="I10" s="2"/>
      <c r="J10" s="2"/>
      <c r="K10" s="2"/>
      <c r="L10" s="2"/>
      <c r="M10" s="2"/>
      <c r="N10" s="2"/>
      <c r="O10" s="2"/>
      <c r="P10" s="2"/>
      <c r="Q10" s="2"/>
      <c r="R10" s="2"/>
      <c r="S10" s="2"/>
      <c r="T10" s="2"/>
      <c r="U10" s="2"/>
      <c r="V10" s="2"/>
      <c r="W10" s="2"/>
      <c r="X10" s="2"/>
      <c r="Y10" s="2"/>
      <c r="Z10" s="2"/>
    </row>
    <row r="11" spans="1:26" x14ac:dyDescent="0.2">
      <c r="A11" s="23" t="s">
        <v>28</v>
      </c>
      <c r="B11" s="2">
        <v>1876</v>
      </c>
      <c r="C11" s="2">
        <v>572</v>
      </c>
      <c r="D11" s="2">
        <v>1765</v>
      </c>
      <c r="E11" s="2">
        <v>538</v>
      </c>
      <c r="F11" s="2"/>
      <c r="G11" s="2"/>
      <c r="H11" s="2"/>
      <c r="I11" s="2"/>
      <c r="J11" s="2"/>
      <c r="K11" s="2"/>
      <c r="L11" s="2"/>
      <c r="M11" s="2"/>
      <c r="N11" s="2"/>
      <c r="O11" s="2"/>
      <c r="P11" s="2"/>
      <c r="Q11" s="2"/>
      <c r="R11" s="2"/>
      <c r="S11" s="2"/>
      <c r="T11" s="2"/>
      <c r="U11" s="2"/>
      <c r="V11" s="2"/>
      <c r="W11" s="2"/>
      <c r="X11" s="2"/>
      <c r="Y11" s="2"/>
      <c r="Z11" s="2"/>
    </row>
    <row r="12" spans="1:26" x14ac:dyDescent="0.2">
      <c r="A12" s="23" t="s">
        <v>29</v>
      </c>
      <c r="B12" s="2">
        <v>1728</v>
      </c>
      <c r="C12" s="2">
        <v>527</v>
      </c>
      <c r="D12" s="2">
        <v>1545</v>
      </c>
      <c r="E12" s="2">
        <v>471</v>
      </c>
      <c r="F12" s="2"/>
      <c r="G12" s="2"/>
      <c r="H12" s="2"/>
      <c r="I12" s="2"/>
      <c r="J12" s="2"/>
      <c r="K12" s="2"/>
      <c r="L12" s="2"/>
      <c r="M12" s="2"/>
      <c r="N12" s="2"/>
      <c r="O12" s="2"/>
      <c r="P12" s="2"/>
      <c r="Q12" s="2"/>
      <c r="R12" s="2"/>
      <c r="S12" s="2"/>
      <c r="T12" s="2"/>
      <c r="U12" s="2"/>
      <c r="V12" s="2"/>
      <c r="W12" s="2"/>
      <c r="X12" s="2"/>
      <c r="Y12" s="2"/>
      <c r="Z12" s="2"/>
    </row>
    <row r="13" spans="1:26" x14ac:dyDescent="0.2">
      <c r="A13" s="23" t="s">
        <v>44</v>
      </c>
      <c r="B13" s="2">
        <v>1368</v>
      </c>
      <c r="C13" s="2">
        <v>417</v>
      </c>
      <c r="D13" s="2">
        <v>1286</v>
      </c>
      <c r="E13" s="2">
        <v>392</v>
      </c>
      <c r="F13" s="2"/>
      <c r="G13" s="2"/>
      <c r="H13" s="2"/>
      <c r="I13" s="2"/>
      <c r="J13" s="2"/>
      <c r="K13" s="2"/>
      <c r="L13" s="2"/>
      <c r="M13" s="2"/>
      <c r="N13" s="2"/>
      <c r="O13" s="2"/>
      <c r="P13" s="2"/>
      <c r="Q13" s="2"/>
      <c r="R13" s="2"/>
      <c r="S13" s="2"/>
      <c r="T13" s="2"/>
      <c r="U13" s="2"/>
      <c r="V13" s="2"/>
      <c r="W13" s="2"/>
      <c r="X13" s="2"/>
      <c r="Y13" s="2"/>
      <c r="Z13" s="2"/>
    </row>
    <row r="14" spans="1:26" x14ac:dyDescent="0.2">
      <c r="A14" s="23"/>
      <c r="B14" s="2"/>
      <c r="C14" s="2"/>
      <c r="D14" s="2"/>
      <c r="E14" s="2"/>
      <c r="F14" s="2"/>
      <c r="G14" s="2"/>
      <c r="H14" s="2"/>
      <c r="I14" s="2"/>
      <c r="J14" s="2"/>
      <c r="K14" s="2"/>
      <c r="L14" s="2"/>
      <c r="M14" s="2"/>
      <c r="N14" s="2"/>
      <c r="O14" s="2"/>
      <c r="P14" s="2"/>
      <c r="Q14" s="2"/>
      <c r="R14" s="2"/>
      <c r="S14" s="2"/>
      <c r="T14" s="2"/>
      <c r="U14" s="2"/>
      <c r="V14" s="2"/>
      <c r="W14" s="2"/>
      <c r="X14" s="2"/>
      <c r="Y14" s="2"/>
      <c r="Z14" s="2"/>
    </row>
    <row r="15" spans="1:26" x14ac:dyDescent="0.2">
      <c r="A15" s="25" t="s">
        <v>45</v>
      </c>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x14ac:dyDescent="0.2">
      <c r="A16" s="48" t="s">
        <v>46</v>
      </c>
      <c r="B16" s="48"/>
      <c r="C16" s="48"/>
      <c r="D16" s="48"/>
      <c r="E16" s="48"/>
      <c r="F16" s="48"/>
      <c r="G16" s="2"/>
      <c r="H16" s="2"/>
      <c r="I16" s="2"/>
      <c r="J16" s="2"/>
      <c r="K16" s="2"/>
      <c r="L16" s="2"/>
      <c r="M16" s="2"/>
      <c r="N16" s="2"/>
      <c r="O16" s="2"/>
      <c r="P16" s="2"/>
      <c r="Q16" s="2"/>
      <c r="R16" s="2"/>
      <c r="S16" s="2"/>
      <c r="T16" s="2"/>
      <c r="U16" s="2"/>
      <c r="V16" s="2"/>
      <c r="W16" s="2"/>
      <c r="X16" s="2"/>
      <c r="Y16" s="2"/>
      <c r="Z16" s="2"/>
    </row>
    <row r="17" spans="1:26" x14ac:dyDescent="0.2">
      <c r="A17" s="48" t="s">
        <v>47</v>
      </c>
      <c r="B17" s="48"/>
      <c r="C17" s="48"/>
      <c r="D17" s="48"/>
      <c r="E17" s="48"/>
      <c r="F17" s="48"/>
      <c r="G17" s="2"/>
      <c r="H17" s="2"/>
      <c r="I17" s="2"/>
      <c r="J17" s="2"/>
      <c r="K17" s="2"/>
      <c r="L17" s="2"/>
      <c r="M17" s="2"/>
      <c r="N17" s="2"/>
      <c r="O17" s="2"/>
      <c r="P17" s="2"/>
      <c r="Q17" s="2"/>
      <c r="R17" s="2"/>
      <c r="S17" s="2"/>
      <c r="T17" s="2"/>
      <c r="U17" s="2"/>
      <c r="V17" s="2"/>
      <c r="W17" s="2"/>
      <c r="X17" s="2"/>
      <c r="Y17" s="2"/>
      <c r="Z17" s="2"/>
    </row>
    <row r="18" spans="1:26" x14ac:dyDescent="0.2">
      <c r="A18" s="48" t="s">
        <v>48</v>
      </c>
      <c r="B18" s="48"/>
      <c r="C18" s="48"/>
      <c r="D18" s="48"/>
      <c r="E18" s="48"/>
      <c r="F18" s="48"/>
      <c r="G18" s="2"/>
      <c r="H18" s="2"/>
      <c r="I18" s="2"/>
      <c r="J18" s="2"/>
      <c r="K18" s="2"/>
      <c r="L18" s="2"/>
      <c r="M18" s="2"/>
      <c r="N18" s="2"/>
      <c r="O18" s="2"/>
      <c r="P18" s="2"/>
      <c r="Q18" s="2"/>
      <c r="R18" s="2"/>
      <c r="S18" s="2"/>
      <c r="T18" s="2"/>
      <c r="U18" s="2"/>
      <c r="V18" s="2"/>
      <c r="W18" s="2"/>
      <c r="X18" s="2"/>
      <c r="Y18" s="2"/>
      <c r="Z18" s="2"/>
    </row>
    <row r="19" spans="1:26" x14ac:dyDescent="0.2">
      <c r="A19" s="48" t="s">
        <v>49</v>
      </c>
      <c r="B19" s="48"/>
      <c r="C19" s="48"/>
      <c r="D19" s="48"/>
      <c r="E19" s="48"/>
      <c r="F19" s="48"/>
      <c r="G19" s="2"/>
      <c r="H19" s="2"/>
      <c r="I19" s="2"/>
      <c r="J19" s="2"/>
      <c r="K19" s="2"/>
      <c r="L19" s="2"/>
      <c r="M19" s="2"/>
      <c r="N19" s="2"/>
      <c r="O19" s="2"/>
      <c r="P19" s="2"/>
      <c r="Q19" s="2"/>
      <c r="R19" s="2"/>
      <c r="S19" s="2"/>
      <c r="T19" s="2"/>
      <c r="U19" s="2"/>
      <c r="V19" s="2"/>
      <c r="W19" s="2"/>
      <c r="X19" s="2"/>
      <c r="Y19" s="2"/>
      <c r="Z19" s="2"/>
    </row>
    <row r="20" spans="1:26" x14ac:dyDescent="0.2">
      <c r="A20" s="48" t="s">
        <v>50</v>
      </c>
      <c r="B20" s="48"/>
      <c r="C20" s="48"/>
      <c r="D20" s="48"/>
      <c r="E20" s="48"/>
      <c r="F20" s="48"/>
      <c r="G20" s="2"/>
      <c r="H20" s="2"/>
      <c r="I20" s="2"/>
      <c r="J20" s="2"/>
      <c r="K20" s="2"/>
      <c r="L20" s="2"/>
      <c r="M20" s="2"/>
      <c r="N20" s="2"/>
      <c r="O20" s="2"/>
      <c r="P20" s="2"/>
      <c r="Q20" s="2"/>
      <c r="R20" s="2"/>
      <c r="S20" s="2"/>
      <c r="T20" s="2"/>
      <c r="U20" s="2"/>
      <c r="V20" s="2"/>
      <c r="W20" s="2"/>
      <c r="X20" s="2"/>
      <c r="Y20" s="2"/>
      <c r="Z20" s="2"/>
    </row>
    <row r="21" spans="1:26"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2">
      <c r="A22" s="26" t="s">
        <v>51</v>
      </c>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x14ac:dyDescent="0.2">
      <c r="A23" s="23" t="s">
        <v>35</v>
      </c>
      <c r="B23" s="2">
        <v>59</v>
      </c>
      <c r="C23" s="2" t="s">
        <v>36</v>
      </c>
      <c r="D23" s="3" t="s">
        <v>33</v>
      </c>
      <c r="E23" s="24">
        <f>B23*0.3048</f>
        <v>17.9832</v>
      </c>
      <c r="F23" s="2" t="s">
        <v>37</v>
      </c>
      <c r="G23" s="2"/>
      <c r="H23" s="2"/>
      <c r="I23" s="2"/>
      <c r="J23" s="2"/>
      <c r="K23" s="2"/>
      <c r="L23" s="2"/>
      <c r="M23" s="2"/>
      <c r="N23" s="2"/>
      <c r="O23" s="2"/>
      <c r="P23" s="2"/>
      <c r="Q23" s="2"/>
      <c r="R23" s="2"/>
      <c r="S23" s="2"/>
      <c r="T23" s="2"/>
      <c r="U23" s="2"/>
      <c r="V23" s="2"/>
      <c r="W23" s="2"/>
      <c r="X23" s="2"/>
      <c r="Y23" s="2"/>
      <c r="Z23" s="2"/>
    </row>
    <row r="24" spans="1:26" x14ac:dyDescent="0.2">
      <c r="A24" s="23" t="s">
        <v>39</v>
      </c>
      <c r="B24" s="9">
        <f>B23/2*0.00508</f>
        <v>0.14986000000000002</v>
      </c>
      <c r="C24" s="9" t="s">
        <v>34</v>
      </c>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2" t="s">
        <v>11</v>
      </c>
      <c r="B25" s="2"/>
      <c r="C25" s="2" t="s">
        <v>11</v>
      </c>
      <c r="D25" s="2"/>
      <c r="E25" s="2" t="s">
        <v>11</v>
      </c>
      <c r="F25" s="2"/>
      <c r="G25" s="2"/>
      <c r="H25" s="2"/>
      <c r="I25" s="2"/>
      <c r="J25" s="2"/>
      <c r="K25" s="2"/>
      <c r="L25" s="2"/>
      <c r="M25" s="2"/>
      <c r="N25" s="2"/>
      <c r="O25" s="2"/>
      <c r="P25" s="2"/>
      <c r="Q25" s="2"/>
      <c r="R25" s="2"/>
      <c r="S25" s="2"/>
      <c r="T25" s="2"/>
      <c r="U25" s="2"/>
      <c r="V25" s="2"/>
      <c r="W25" s="2"/>
      <c r="X25" s="2"/>
      <c r="Y25" s="2"/>
      <c r="Z25" s="2"/>
    </row>
    <row r="26" spans="1:26"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c r="B31" s="2"/>
      <c r="C31" s="2"/>
      <c r="D31" s="2"/>
      <c r="E31" s="2"/>
      <c r="F31" s="27"/>
      <c r="G31" s="2"/>
      <c r="H31" s="2"/>
      <c r="I31" s="2"/>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6">
    <mergeCell ref="A20:F20"/>
    <mergeCell ref="A1:F1"/>
    <mergeCell ref="A16:F16"/>
    <mergeCell ref="A17:F17"/>
    <mergeCell ref="A18:F18"/>
    <mergeCell ref="A19:F19"/>
  </mergeCells>
  <pageMargins left="0.7" right="0.7" top="1.1437499999999998" bottom="1.1437499999999998" header="0.75" footer="0.75"/>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8.83203125" defaultRowHeight="15" customHeight="1" x14ac:dyDescent="0.2"/>
  <cols>
    <col min="1" max="1" width="93" customWidth="1"/>
    <col min="2" max="26" width="11.5" customWidth="1"/>
    <col min="27" max="1024" width="19.5" customWidth="1"/>
  </cols>
  <sheetData>
    <row r="1" spans="1:26" x14ac:dyDescent="0.2">
      <c r="A1" s="28"/>
      <c r="B1" s="28"/>
      <c r="C1" s="2"/>
      <c r="D1" s="2"/>
      <c r="E1" s="2"/>
      <c r="F1" s="2"/>
      <c r="G1" s="2"/>
      <c r="H1" s="2"/>
      <c r="I1" s="2"/>
      <c r="J1" s="2"/>
      <c r="K1" s="2"/>
      <c r="L1" s="2"/>
      <c r="M1" s="2"/>
      <c r="N1" s="2"/>
      <c r="O1" s="2"/>
      <c r="P1" s="2"/>
      <c r="Q1" s="2"/>
      <c r="R1" s="2"/>
      <c r="S1" s="2"/>
      <c r="T1" s="2"/>
      <c r="U1" s="2"/>
      <c r="V1" s="2"/>
      <c r="W1" s="2"/>
      <c r="X1" s="2"/>
      <c r="Y1" s="2"/>
      <c r="Z1" s="2"/>
    </row>
    <row r="2" spans="1:26" x14ac:dyDescent="0.2">
      <c r="A2" s="49" t="s">
        <v>52</v>
      </c>
      <c r="B2" s="49"/>
      <c r="C2" s="16"/>
      <c r="D2" s="16"/>
      <c r="E2" s="16"/>
      <c r="F2" s="16"/>
      <c r="G2" s="16"/>
      <c r="H2" s="16"/>
      <c r="I2" s="16"/>
      <c r="J2" s="16"/>
      <c r="K2" s="16"/>
      <c r="L2" s="16"/>
      <c r="M2" s="16"/>
      <c r="N2" s="16"/>
      <c r="O2" s="16"/>
      <c r="P2" s="16"/>
      <c r="Q2" s="16"/>
      <c r="R2" s="16"/>
      <c r="S2" s="16"/>
      <c r="T2" s="16"/>
      <c r="U2" s="16"/>
      <c r="V2" s="16"/>
      <c r="W2" s="16"/>
      <c r="X2" s="16"/>
      <c r="Y2" s="16"/>
      <c r="Z2" s="16"/>
    </row>
    <row r="3" spans="1:26" x14ac:dyDescent="0.2">
      <c r="A3" s="29" t="s">
        <v>53</v>
      </c>
      <c r="B3" s="2"/>
      <c r="C3" s="2"/>
      <c r="D3" s="2"/>
      <c r="E3" s="2"/>
      <c r="F3" s="2"/>
      <c r="G3" s="2"/>
      <c r="H3" s="2"/>
      <c r="I3" s="2"/>
      <c r="J3" s="2"/>
      <c r="K3" s="2"/>
      <c r="L3" s="2"/>
      <c r="M3" s="2"/>
      <c r="N3" s="2"/>
      <c r="O3" s="2"/>
      <c r="P3" s="2"/>
      <c r="Q3" s="2"/>
      <c r="R3" s="2"/>
      <c r="S3" s="2"/>
      <c r="T3" s="2"/>
      <c r="U3" s="2"/>
      <c r="V3" s="2"/>
      <c r="W3" s="2"/>
      <c r="X3" s="2"/>
      <c r="Y3" s="2"/>
      <c r="Z3" s="2"/>
    </row>
    <row r="4" spans="1:26" x14ac:dyDescent="0.2">
      <c r="A4" s="2" t="s">
        <v>54</v>
      </c>
      <c r="B4" s="12">
        <v>90</v>
      </c>
      <c r="C4" s="2"/>
      <c r="D4" s="2"/>
      <c r="E4" s="2"/>
      <c r="F4" s="2"/>
      <c r="G4" s="2"/>
      <c r="H4" s="2"/>
      <c r="I4" s="2"/>
      <c r="J4" s="2"/>
      <c r="K4" s="2"/>
      <c r="L4" s="2"/>
      <c r="M4" s="2"/>
      <c r="N4" s="2"/>
      <c r="O4" s="2"/>
      <c r="P4" s="2"/>
      <c r="Q4" s="2"/>
      <c r="R4" s="2"/>
      <c r="S4" s="2"/>
      <c r="T4" s="2"/>
      <c r="U4" s="2"/>
      <c r="V4" s="2"/>
      <c r="W4" s="2"/>
      <c r="X4" s="2"/>
      <c r="Y4" s="2"/>
      <c r="Z4" s="2"/>
    </row>
    <row r="5" spans="1:26" x14ac:dyDescent="0.2">
      <c r="A5" s="2" t="s">
        <v>55</v>
      </c>
      <c r="B5" s="12">
        <v>90</v>
      </c>
      <c r="C5" s="2"/>
      <c r="D5" s="2"/>
      <c r="E5" s="2"/>
      <c r="F5" s="2"/>
      <c r="G5" s="2"/>
      <c r="H5" s="2"/>
      <c r="I5" s="2"/>
      <c r="J5" s="2"/>
      <c r="K5" s="2"/>
      <c r="L5" s="2"/>
      <c r="M5" s="2"/>
      <c r="N5" s="2"/>
      <c r="O5" s="2"/>
      <c r="P5" s="2"/>
      <c r="Q5" s="2"/>
      <c r="R5" s="2"/>
      <c r="S5" s="2"/>
      <c r="T5" s="2"/>
      <c r="U5" s="2"/>
      <c r="V5" s="2"/>
      <c r="W5" s="2"/>
      <c r="X5" s="2"/>
      <c r="Y5" s="2"/>
      <c r="Z5" s="2"/>
    </row>
    <row r="6" spans="1:26" x14ac:dyDescent="0.2">
      <c r="A6" s="2" t="s">
        <v>56</v>
      </c>
      <c r="B6" s="12">
        <v>90</v>
      </c>
      <c r="C6" s="2"/>
      <c r="D6" s="2"/>
      <c r="E6" s="2"/>
      <c r="F6" s="2"/>
      <c r="G6" s="2"/>
      <c r="H6" s="2"/>
      <c r="I6" s="2"/>
      <c r="J6" s="2"/>
      <c r="K6" s="2"/>
      <c r="L6" s="2"/>
      <c r="M6" s="2"/>
      <c r="N6" s="2"/>
      <c r="O6" s="2"/>
      <c r="P6" s="2"/>
      <c r="Q6" s="2"/>
      <c r="R6" s="2"/>
      <c r="S6" s="2"/>
      <c r="T6" s="2"/>
      <c r="U6" s="2"/>
      <c r="V6" s="2"/>
      <c r="W6" s="2"/>
      <c r="X6" s="2"/>
      <c r="Y6" s="2"/>
      <c r="Z6" s="2"/>
    </row>
    <row r="7" spans="1:26" x14ac:dyDescent="0.2">
      <c r="A7" s="2" t="s">
        <v>57</v>
      </c>
      <c r="B7" s="12">
        <v>100</v>
      </c>
      <c r="C7" s="2"/>
      <c r="D7" s="2"/>
      <c r="E7" s="2"/>
      <c r="F7" s="2"/>
      <c r="G7" s="2"/>
      <c r="H7" s="2"/>
      <c r="I7" s="2"/>
      <c r="J7" s="2"/>
      <c r="K7" s="2"/>
      <c r="L7" s="2"/>
      <c r="M7" s="2"/>
      <c r="N7" s="2"/>
      <c r="O7" s="2"/>
      <c r="P7" s="2"/>
      <c r="Q7" s="2"/>
      <c r="R7" s="2"/>
      <c r="S7" s="2"/>
      <c r="T7" s="2"/>
      <c r="U7" s="2"/>
      <c r="V7" s="2"/>
      <c r="W7" s="2"/>
      <c r="X7" s="2"/>
      <c r="Y7" s="2"/>
      <c r="Z7" s="2"/>
    </row>
    <row r="8" spans="1:26" x14ac:dyDescent="0.2">
      <c r="A8" s="2" t="s">
        <v>58</v>
      </c>
      <c r="B8" s="12">
        <v>80</v>
      </c>
      <c r="C8" s="2"/>
      <c r="D8" s="2"/>
      <c r="E8" s="2"/>
      <c r="F8" s="2"/>
      <c r="G8" s="2"/>
      <c r="H8" s="2"/>
      <c r="I8" s="2"/>
      <c r="J8" s="2"/>
      <c r="K8" s="2"/>
      <c r="L8" s="2"/>
      <c r="M8" s="2"/>
      <c r="N8" s="2"/>
      <c r="O8" s="2"/>
      <c r="P8" s="2"/>
      <c r="Q8" s="2"/>
      <c r="R8" s="2"/>
      <c r="S8" s="2"/>
      <c r="T8" s="2"/>
      <c r="U8" s="2"/>
      <c r="V8" s="2"/>
      <c r="W8" s="2"/>
      <c r="X8" s="2"/>
      <c r="Y8" s="2"/>
      <c r="Z8" s="2"/>
    </row>
    <row r="9" spans="1:26" x14ac:dyDescent="0.2">
      <c r="A9" s="2" t="s">
        <v>59</v>
      </c>
      <c r="B9" s="12">
        <v>0</v>
      </c>
      <c r="C9" s="2"/>
      <c r="D9" s="2"/>
      <c r="E9" s="2"/>
      <c r="F9" s="2"/>
      <c r="G9" s="2"/>
      <c r="H9" s="2"/>
      <c r="I9" s="2"/>
      <c r="J9" s="2"/>
      <c r="K9" s="2"/>
      <c r="L9" s="2"/>
      <c r="M9" s="2"/>
      <c r="N9" s="2"/>
      <c r="O9" s="2"/>
      <c r="P9" s="2"/>
      <c r="Q9" s="2"/>
      <c r="R9" s="2"/>
      <c r="S9" s="2"/>
      <c r="T9" s="2"/>
      <c r="U9" s="2"/>
      <c r="V9" s="2"/>
      <c r="W9" s="2"/>
      <c r="X9" s="2"/>
      <c r="Y9" s="2"/>
      <c r="Z9" s="2"/>
    </row>
    <row r="10" spans="1:26" x14ac:dyDescent="0.2">
      <c r="A10" s="2" t="s">
        <v>60</v>
      </c>
      <c r="B10" s="12">
        <v>50</v>
      </c>
      <c r="C10" s="2"/>
      <c r="D10" s="2"/>
      <c r="E10" s="2"/>
      <c r="F10" s="2"/>
      <c r="G10" s="2"/>
      <c r="H10" s="2"/>
      <c r="I10" s="2"/>
      <c r="J10" s="2"/>
      <c r="K10" s="2"/>
      <c r="L10" s="2"/>
      <c r="M10" s="2"/>
      <c r="N10" s="2"/>
      <c r="O10" s="2"/>
      <c r="P10" s="2"/>
      <c r="Q10" s="2"/>
      <c r="R10" s="2"/>
      <c r="S10" s="2"/>
      <c r="T10" s="2"/>
      <c r="U10" s="2"/>
      <c r="V10" s="2"/>
      <c r="W10" s="2"/>
      <c r="X10" s="2"/>
      <c r="Y10" s="2"/>
      <c r="Z10" s="2"/>
    </row>
    <row r="11" spans="1:26" x14ac:dyDescent="0.2">
      <c r="A11" s="2" t="s">
        <v>61</v>
      </c>
      <c r="B11" s="12">
        <v>90</v>
      </c>
      <c r="C11" s="2"/>
      <c r="D11" s="2"/>
      <c r="E11" s="2"/>
      <c r="F11" s="2"/>
      <c r="G11" s="2"/>
      <c r="H11" s="2"/>
      <c r="I11" s="2"/>
      <c r="J11" s="2"/>
      <c r="K11" s="2"/>
      <c r="L11" s="2"/>
      <c r="M11" s="2"/>
      <c r="N11" s="2"/>
      <c r="O11" s="2"/>
      <c r="P11" s="2"/>
      <c r="Q11" s="2"/>
      <c r="R11" s="2"/>
      <c r="S11" s="2"/>
      <c r="T11" s="2"/>
      <c r="U11" s="2"/>
      <c r="V11" s="2"/>
      <c r="W11" s="2"/>
      <c r="X11" s="2"/>
      <c r="Y11" s="2"/>
      <c r="Z11" s="2"/>
    </row>
    <row r="12" spans="1:26" x14ac:dyDescent="0.2">
      <c r="A12" s="2" t="s">
        <v>62</v>
      </c>
      <c r="B12" s="12">
        <v>90</v>
      </c>
      <c r="C12" s="2"/>
      <c r="D12" s="2"/>
      <c r="E12" s="2"/>
      <c r="F12" s="2"/>
      <c r="G12" s="2"/>
      <c r="H12" s="2"/>
      <c r="I12" s="2"/>
      <c r="J12" s="2"/>
      <c r="K12" s="2"/>
      <c r="L12" s="2"/>
      <c r="M12" s="2"/>
      <c r="N12" s="2"/>
      <c r="O12" s="2"/>
      <c r="P12" s="2"/>
      <c r="Q12" s="2"/>
      <c r="R12" s="2"/>
      <c r="S12" s="2"/>
      <c r="T12" s="2"/>
      <c r="U12" s="2"/>
      <c r="V12" s="2"/>
      <c r="W12" s="2"/>
      <c r="X12" s="2"/>
      <c r="Y12" s="2"/>
      <c r="Z12" s="2"/>
    </row>
    <row r="13" spans="1:26" x14ac:dyDescent="0.2">
      <c r="A13" s="2" t="s">
        <v>63</v>
      </c>
      <c r="B13" s="12">
        <v>90</v>
      </c>
      <c r="C13" s="2"/>
      <c r="D13" s="2"/>
      <c r="E13" s="2"/>
      <c r="F13" s="2"/>
      <c r="G13" s="2"/>
      <c r="H13" s="2"/>
      <c r="I13" s="2"/>
      <c r="J13" s="2"/>
      <c r="K13" s="2"/>
      <c r="L13" s="2"/>
      <c r="M13" s="2"/>
      <c r="N13" s="2"/>
      <c r="O13" s="2"/>
      <c r="P13" s="2"/>
      <c r="Q13" s="2"/>
      <c r="R13" s="2"/>
      <c r="S13" s="2"/>
      <c r="T13" s="2"/>
      <c r="U13" s="2"/>
      <c r="V13" s="2"/>
      <c r="W13" s="2"/>
      <c r="X13" s="2"/>
      <c r="Y13" s="2"/>
      <c r="Z13" s="2"/>
    </row>
    <row r="14" spans="1:26" x14ac:dyDescent="0.2">
      <c r="A14" s="2" t="s">
        <v>64</v>
      </c>
      <c r="B14" s="12">
        <v>80</v>
      </c>
      <c r="C14" s="2"/>
      <c r="D14" s="2"/>
      <c r="E14" s="2"/>
      <c r="F14" s="2"/>
      <c r="G14" s="2"/>
      <c r="H14" s="2"/>
      <c r="I14" s="2"/>
      <c r="J14" s="2"/>
      <c r="K14" s="2"/>
      <c r="L14" s="2"/>
      <c r="M14" s="2"/>
      <c r="N14" s="2"/>
      <c r="O14" s="2"/>
      <c r="P14" s="2"/>
      <c r="Q14" s="2"/>
      <c r="R14" s="2"/>
      <c r="S14" s="2"/>
      <c r="T14" s="2"/>
      <c r="U14" s="2"/>
      <c r="V14" s="2"/>
      <c r="W14" s="2"/>
      <c r="X14" s="2"/>
      <c r="Y14" s="2"/>
      <c r="Z14" s="2"/>
    </row>
    <row r="15" spans="1:26" x14ac:dyDescent="0.2">
      <c r="A15" s="2" t="s">
        <v>65</v>
      </c>
      <c r="B15" s="12">
        <v>80</v>
      </c>
      <c r="C15" s="2"/>
      <c r="D15" s="2"/>
      <c r="E15" s="2"/>
      <c r="F15" s="2"/>
      <c r="G15" s="2"/>
      <c r="H15" s="2"/>
      <c r="I15" s="2"/>
      <c r="J15" s="2"/>
      <c r="K15" s="2"/>
      <c r="L15" s="2"/>
      <c r="M15" s="2"/>
      <c r="N15" s="2"/>
      <c r="O15" s="2"/>
      <c r="P15" s="2"/>
      <c r="Q15" s="2"/>
      <c r="R15" s="2"/>
      <c r="S15" s="2"/>
      <c r="T15" s="2"/>
      <c r="U15" s="2"/>
      <c r="V15" s="2"/>
      <c r="W15" s="2"/>
      <c r="X15" s="2"/>
      <c r="Y15" s="2"/>
      <c r="Z15" s="2"/>
    </row>
    <row r="16" spans="1:26" x14ac:dyDescent="0.2">
      <c r="A16" s="2" t="s">
        <v>66</v>
      </c>
      <c r="B16" s="12">
        <v>50</v>
      </c>
      <c r="C16" s="2"/>
      <c r="D16" s="2"/>
      <c r="E16" s="2"/>
      <c r="F16" s="2"/>
      <c r="G16" s="2"/>
      <c r="H16" s="2"/>
      <c r="I16" s="2"/>
      <c r="J16" s="2"/>
      <c r="K16" s="2"/>
      <c r="L16" s="2"/>
      <c r="M16" s="2"/>
      <c r="N16" s="2"/>
      <c r="O16" s="2"/>
      <c r="P16" s="2"/>
      <c r="Q16" s="2"/>
      <c r="R16" s="2"/>
      <c r="S16" s="2"/>
      <c r="T16" s="2"/>
      <c r="U16" s="2"/>
      <c r="V16" s="2"/>
      <c r="W16" s="2"/>
      <c r="X16" s="2"/>
      <c r="Y16" s="2"/>
      <c r="Z16" s="2"/>
    </row>
    <row r="17" spans="1:26" x14ac:dyDescent="0.2">
      <c r="A17" s="2" t="s">
        <v>67</v>
      </c>
      <c r="B17" s="12">
        <v>0</v>
      </c>
      <c r="C17" s="2"/>
      <c r="D17" s="2"/>
      <c r="E17" s="2"/>
      <c r="F17" s="2"/>
      <c r="G17" s="2"/>
      <c r="H17" s="2"/>
      <c r="I17" s="2"/>
      <c r="J17" s="2"/>
      <c r="K17" s="2"/>
      <c r="L17" s="2"/>
      <c r="M17" s="2"/>
      <c r="N17" s="2"/>
      <c r="O17" s="2"/>
      <c r="P17" s="2"/>
      <c r="Q17" s="2"/>
      <c r="R17" s="2"/>
      <c r="S17" s="2"/>
      <c r="T17" s="2"/>
      <c r="U17" s="2"/>
      <c r="V17" s="2"/>
      <c r="W17" s="2"/>
      <c r="X17" s="2"/>
      <c r="Y17" s="2"/>
      <c r="Z17" s="2"/>
    </row>
    <row r="18" spans="1:26" x14ac:dyDescent="0.2">
      <c r="A18" s="30" t="s">
        <v>68</v>
      </c>
      <c r="B18" s="12">
        <v>0</v>
      </c>
      <c r="C18" s="2"/>
      <c r="D18" s="2"/>
      <c r="E18" s="2"/>
      <c r="F18" s="2"/>
      <c r="G18" s="2"/>
      <c r="H18" s="2"/>
      <c r="I18" s="2"/>
      <c r="J18" s="2"/>
      <c r="K18" s="2"/>
      <c r="L18" s="2"/>
      <c r="M18" s="2"/>
      <c r="N18" s="2"/>
      <c r="O18" s="2"/>
      <c r="P18" s="2"/>
      <c r="Q18" s="2"/>
      <c r="R18" s="2"/>
      <c r="S18" s="2"/>
      <c r="T18" s="2"/>
      <c r="U18" s="2"/>
      <c r="V18" s="2"/>
      <c r="W18" s="2"/>
      <c r="X18" s="2"/>
      <c r="Y18" s="2"/>
      <c r="Z18" s="2"/>
    </row>
    <row r="19" spans="1:26" x14ac:dyDescent="0.2">
      <c r="A19" s="2" t="s">
        <v>69</v>
      </c>
      <c r="B19" s="12">
        <v>0</v>
      </c>
      <c r="C19" s="2"/>
      <c r="D19" s="2"/>
      <c r="E19" s="2"/>
      <c r="F19" s="2"/>
      <c r="G19" s="2"/>
      <c r="H19" s="2"/>
      <c r="I19" s="2"/>
      <c r="J19" s="2"/>
      <c r="K19" s="2"/>
      <c r="L19" s="2"/>
      <c r="M19" s="2"/>
      <c r="N19" s="2"/>
      <c r="O19" s="2"/>
      <c r="P19" s="2"/>
      <c r="Q19" s="2"/>
      <c r="R19" s="2"/>
      <c r="S19" s="2"/>
      <c r="T19" s="2"/>
      <c r="U19" s="2"/>
      <c r="V19" s="2"/>
      <c r="W19" s="2"/>
      <c r="X19" s="2"/>
      <c r="Y19" s="2"/>
      <c r="Z19" s="2"/>
    </row>
    <row r="20" spans="1:26" x14ac:dyDescent="0.2">
      <c r="A20" s="17" t="s">
        <v>70</v>
      </c>
      <c r="B20" s="31">
        <f>AVERAGE(B4:B19)/100</f>
        <v>0.61250000000000004</v>
      </c>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
      <c r="A21" s="2"/>
      <c r="B21" s="3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
      <c r="A22" s="2"/>
      <c r="B22" s="3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
      <c r="A23" s="2"/>
      <c r="B23" s="3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c r="A24" s="33" t="s">
        <v>71</v>
      </c>
      <c r="B24" s="1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29" t="s">
        <v>53</v>
      </c>
      <c r="B25" s="1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2" t="s">
        <v>72</v>
      </c>
      <c r="B26" s="12">
        <v>90</v>
      </c>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2" t="s">
        <v>73</v>
      </c>
      <c r="B27" s="12">
        <v>70</v>
      </c>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t="s">
        <v>74</v>
      </c>
      <c r="B28" s="12">
        <v>60</v>
      </c>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t="s">
        <v>75</v>
      </c>
      <c r="B29" s="12">
        <v>100</v>
      </c>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30" t="s">
        <v>76</v>
      </c>
      <c r="B30" s="12">
        <v>100</v>
      </c>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t="s">
        <v>77</v>
      </c>
      <c r="B31" s="12">
        <v>100</v>
      </c>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2"/>
      <c r="B32" s="31">
        <f>AVERAGE(B26:B31)/100</f>
        <v>0.8666666666666667</v>
      </c>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2:B2"/>
  </mergeCells>
  <pageMargins left="0.7" right="0.7" top="1.1437499999999998" bottom="1.1437499999999998" header="0.75" footer="0.75"/>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activeCell="C17" sqref="C17"/>
    </sheetView>
  </sheetViews>
  <sheetFormatPr baseColWidth="10" defaultColWidth="8.83203125" defaultRowHeight="15" customHeight="1" x14ac:dyDescent="0.2"/>
  <cols>
    <col min="1" max="1" width="33.5" customWidth="1"/>
    <col min="2" max="6" width="8.6640625" customWidth="1"/>
    <col min="7" max="7" width="10.6640625" customWidth="1"/>
    <col min="8" max="1024" width="19.5" customWidth="1"/>
  </cols>
  <sheetData>
    <row r="1" spans="1:26" x14ac:dyDescent="0.2">
      <c r="A1" s="34"/>
      <c r="B1" s="34"/>
      <c r="C1" s="34"/>
      <c r="D1" s="34"/>
      <c r="E1" s="34"/>
      <c r="F1" s="34"/>
      <c r="G1" s="34"/>
      <c r="H1" s="34"/>
      <c r="I1" s="34"/>
      <c r="J1" s="34"/>
      <c r="K1" s="34"/>
      <c r="L1" s="34"/>
      <c r="M1" s="34"/>
      <c r="N1" s="34"/>
      <c r="O1" s="34"/>
      <c r="P1" s="34"/>
      <c r="Q1" s="34"/>
      <c r="R1" s="34"/>
      <c r="S1" s="34"/>
      <c r="T1" s="34"/>
      <c r="U1" s="34"/>
      <c r="V1" s="34"/>
      <c r="W1" s="34"/>
      <c r="X1" s="34"/>
      <c r="Y1" s="34"/>
      <c r="Z1" s="34"/>
    </row>
    <row r="2" spans="1:26" x14ac:dyDescent="0.2">
      <c r="A2" s="50" t="s">
        <v>78</v>
      </c>
      <c r="B2" s="50"/>
      <c r="C2" s="50"/>
      <c r="D2" s="50"/>
      <c r="E2" s="50"/>
      <c r="F2" s="50"/>
      <c r="G2" s="35"/>
      <c r="H2" s="35"/>
      <c r="I2" s="35"/>
      <c r="J2" s="35"/>
      <c r="K2" s="35"/>
      <c r="L2" s="35"/>
      <c r="M2" s="35"/>
      <c r="N2" s="35"/>
      <c r="O2" s="35"/>
      <c r="P2" s="35"/>
      <c r="Q2" s="35"/>
      <c r="R2" s="35"/>
      <c r="S2" s="35"/>
      <c r="T2" s="35"/>
      <c r="U2" s="35"/>
      <c r="V2" s="35"/>
      <c r="W2" s="35"/>
      <c r="X2" s="35"/>
      <c r="Y2" s="35"/>
      <c r="Z2" s="35"/>
    </row>
    <row r="3" spans="1:26" x14ac:dyDescent="0.2">
      <c r="A3" s="34"/>
      <c r="B3" s="36">
        <v>4</v>
      </c>
      <c r="C3" s="36">
        <v>3</v>
      </c>
      <c r="D3" s="36">
        <v>2</v>
      </c>
      <c r="E3" s="36">
        <v>1</v>
      </c>
      <c r="F3" s="36">
        <v>0</v>
      </c>
      <c r="G3" s="36"/>
      <c r="H3" s="34"/>
      <c r="I3" s="37" t="s">
        <v>79</v>
      </c>
      <c r="L3" s="34"/>
      <c r="M3" s="34"/>
      <c r="N3" s="34"/>
      <c r="O3" s="34"/>
      <c r="P3" s="34"/>
      <c r="Q3" s="34"/>
      <c r="R3" s="34"/>
      <c r="S3" s="34"/>
      <c r="T3" s="34"/>
      <c r="U3" s="34"/>
      <c r="V3" s="34"/>
      <c r="W3" s="34"/>
      <c r="X3" s="34"/>
      <c r="Y3" s="34"/>
      <c r="Z3" s="34"/>
    </row>
    <row r="4" spans="1:26" x14ac:dyDescent="0.2">
      <c r="A4" s="37" t="s">
        <v>80</v>
      </c>
      <c r="B4" s="36" t="s">
        <v>81</v>
      </c>
      <c r="C4" s="36"/>
      <c r="D4" s="36"/>
      <c r="E4" s="36"/>
      <c r="F4" s="36"/>
      <c r="G4" s="34"/>
      <c r="H4" s="34"/>
      <c r="I4" s="21" t="s">
        <v>82</v>
      </c>
      <c r="J4" s="21" t="s">
        <v>83</v>
      </c>
      <c r="K4" s="21" t="s">
        <v>84</v>
      </c>
      <c r="L4" s="36" t="s">
        <v>85</v>
      </c>
      <c r="M4" s="36" t="s">
        <v>86</v>
      </c>
      <c r="N4" s="34"/>
      <c r="O4" s="34"/>
      <c r="P4" s="34"/>
      <c r="Q4" s="34"/>
      <c r="R4" s="34"/>
      <c r="S4" s="34"/>
      <c r="T4" s="34"/>
      <c r="U4" s="34"/>
      <c r="V4" s="34"/>
      <c r="W4" s="34"/>
      <c r="X4" s="34"/>
      <c r="Y4" s="34"/>
      <c r="Z4" s="34"/>
    </row>
    <row r="5" spans="1:26" x14ac:dyDescent="0.2">
      <c r="A5" s="37" t="s">
        <v>87</v>
      </c>
      <c r="B5" s="36" t="s">
        <v>11</v>
      </c>
      <c r="C5" s="36" t="s">
        <v>81</v>
      </c>
      <c r="D5" s="36"/>
      <c r="E5" s="36"/>
      <c r="F5" s="36"/>
      <c r="G5" s="34"/>
      <c r="H5" s="34"/>
      <c r="I5" t="s">
        <v>88</v>
      </c>
      <c r="J5">
        <f>COUNTIF(E4:E17,"x")</f>
        <v>1</v>
      </c>
      <c r="K5">
        <f>COUNTIF(D4:D17,"x")</f>
        <v>3</v>
      </c>
      <c r="L5">
        <f>COUNTIF(C4:C17,"x")</f>
        <v>5</v>
      </c>
      <c r="M5">
        <f>COUNTIF(B4:B17,"x")</f>
        <v>4</v>
      </c>
      <c r="N5" s="34"/>
      <c r="O5" s="34"/>
      <c r="P5" s="34"/>
      <c r="Q5" s="34"/>
      <c r="R5" s="34"/>
      <c r="S5" s="34"/>
      <c r="T5" s="34"/>
      <c r="U5" s="34"/>
      <c r="V5" s="34"/>
      <c r="W5" s="34"/>
      <c r="X5" s="34"/>
      <c r="Y5" s="34"/>
      <c r="Z5" s="34"/>
    </row>
    <row r="6" spans="1:26" ht="29" x14ac:dyDescent="0.2">
      <c r="A6" s="38" t="s">
        <v>89</v>
      </c>
      <c r="B6" s="36" t="s">
        <v>11</v>
      </c>
      <c r="C6" s="36"/>
      <c r="D6" s="36" t="s">
        <v>81</v>
      </c>
      <c r="E6" s="36"/>
      <c r="F6" s="36"/>
      <c r="G6" s="34"/>
      <c r="H6" s="34"/>
      <c r="I6">
        <f>I5*0</f>
        <v>0</v>
      </c>
      <c r="J6">
        <f>J5*1</f>
        <v>1</v>
      </c>
      <c r="K6">
        <f>K5*2</f>
        <v>6</v>
      </c>
      <c r="L6" s="34">
        <f>L5*3</f>
        <v>15</v>
      </c>
      <c r="M6" s="34">
        <f>M5*4</f>
        <v>16</v>
      </c>
      <c r="N6" s="34"/>
      <c r="O6" s="34"/>
      <c r="P6" s="34"/>
      <c r="Q6" s="34"/>
      <c r="R6" s="34"/>
      <c r="S6" s="34"/>
      <c r="T6" s="34"/>
      <c r="U6" s="34"/>
      <c r="V6" s="34"/>
      <c r="W6" s="34"/>
      <c r="X6" s="34"/>
      <c r="Y6" s="34"/>
      <c r="Z6" s="34"/>
    </row>
    <row r="7" spans="1:26" x14ac:dyDescent="0.2">
      <c r="A7" s="37" t="s">
        <v>90</v>
      </c>
      <c r="B7" s="36" t="s">
        <v>81</v>
      </c>
      <c r="C7" s="36"/>
      <c r="D7" s="36"/>
      <c r="E7" s="36" t="s">
        <v>11</v>
      </c>
      <c r="F7" s="36"/>
      <c r="G7" s="34"/>
      <c r="H7" s="34"/>
      <c r="I7" s="34"/>
      <c r="J7" s="39"/>
      <c r="K7" s="34"/>
      <c r="L7" s="34"/>
      <c r="M7" s="34"/>
      <c r="N7" s="34"/>
      <c r="O7" s="34"/>
      <c r="P7" s="34"/>
      <c r="Q7" s="34"/>
      <c r="R7" s="34"/>
      <c r="S7" s="34"/>
      <c r="T7" s="34"/>
      <c r="U7" s="34"/>
      <c r="V7" s="34"/>
      <c r="W7" s="34"/>
      <c r="X7" s="34"/>
      <c r="Y7" s="34"/>
      <c r="Z7" s="34"/>
    </row>
    <row r="8" spans="1:26" x14ac:dyDescent="0.2">
      <c r="A8" s="37" t="s">
        <v>91</v>
      </c>
      <c r="B8" s="36" t="s">
        <v>11</v>
      </c>
      <c r="C8" s="36"/>
      <c r="D8" s="36"/>
      <c r="E8" s="36"/>
      <c r="F8" s="36" t="s">
        <v>81</v>
      </c>
      <c r="G8" s="34"/>
      <c r="H8" s="34"/>
      <c r="I8" s="34"/>
      <c r="J8" s="40" t="s">
        <v>11</v>
      </c>
      <c r="K8" s="34"/>
      <c r="L8" s="34"/>
      <c r="M8" s="34"/>
      <c r="N8" s="34"/>
      <c r="O8" s="34"/>
      <c r="P8" s="34"/>
      <c r="Q8" s="34"/>
      <c r="R8" s="34"/>
      <c r="S8" s="34"/>
      <c r="T8" s="34"/>
      <c r="U8" s="34"/>
      <c r="V8" s="34"/>
      <c r="W8" s="34"/>
      <c r="X8" s="34"/>
      <c r="Y8" s="34"/>
      <c r="Z8" s="34"/>
    </row>
    <row r="9" spans="1:26" x14ac:dyDescent="0.2">
      <c r="A9" s="38" t="s">
        <v>92</v>
      </c>
      <c r="B9" s="36" t="s">
        <v>11</v>
      </c>
      <c r="C9" s="36"/>
      <c r="D9" s="36" t="s">
        <v>81</v>
      </c>
      <c r="E9" s="36"/>
      <c r="F9" s="36"/>
      <c r="G9" s="34"/>
      <c r="H9" s="34"/>
      <c r="I9" s="34"/>
      <c r="J9" s="41"/>
      <c r="K9" s="34"/>
      <c r="L9" s="34"/>
      <c r="M9" s="34"/>
      <c r="N9" s="34"/>
      <c r="O9" s="34"/>
      <c r="P9" s="34"/>
      <c r="Q9" s="34"/>
      <c r="R9" s="34"/>
      <c r="S9" s="34"/>
      <c r="T9" s="34"/>
      <c r="U9" s="34"/>
      <c r="V9" s="34"/>
      <c r="W9" s="34"/>
      <c r="X9" s="34"/>
      <c r="Y9" s="34"/>
      <c r="Z9" s="34"/>
    </row>
    <row r="10" spans="1:26" ht="29" x14ac:dyDescent="0.2">
      <c r="A10" s="38" t="s">
        <v>93</v>
      </c>
      <c r="B10" s="36" t="s">
        <v>11</v>
      </c>
      <c r="C10" s="36" t="s">
        <v>81</v>
      </c>
      <c r="D10" s="36"/>
      <c r="E10" s="36"/>
      <c r="F10" s="36"/>
      <c r="G10" s="34"/>
      <c r="H10" s="34"/>
      <c r="I10" s="34"/>
      <c r="J10" s="41"/>
      <c r="K10" s="34"/>
      <c r="L10" s="34"/>
      <c r="M10" s="34"/>
      <c r="N10" s="34"/>
      <c r="O10" s="34"/>
      <c r="P10" s="34"/>
      <c r="Q10" s="34"/>
      <c r="R10" s="34"/>
      <c r="S10" s="34"/>
      <c r="T10" s="34"/>
      <c r="U10" s="34"/>
      <c r="V10" s="34"/>
      <c r="W10" s="34"/>
      <c r="X10" s="34"/>
      <c r="Y10" s="34"/>
      <c r="Z10" s="34"/>
    </row>
    <row r="11" spans="1:26" ht="29" x14ac:dyDescent="0.2">
      <c r="A11" s="38" t="s">
        <v>94</v>
      </c>
      <c r="B11" s="36" t="s">
        <v>11</v>
      </c>
      <c r="C11" s="36" t="s">
        <v>81</v>
      </c>
      <c r="D11" s="36"/>
      <c r="E11" s="36"/>
      <c r="F11" s="36"/>
      <c r="G11" s="34"/>
      <c r="H11" s="34"/>
      <c r="I11" s="34"/>
      <c r="J11" s="42" t="s">
        <v>11</v>
      </c>
      <c r="K11" s="34"/>
      <c r="L11" s="34"/>
      <c r="M11" s="34"/>
      <c r="N11" s="34"/>
      <c r="O11" s="34"/>
      <c r="P11" s="34"/>
      <c r="Q11" s="34"/>
      <c r="R11" s="34"/>
      <c r="S11" s="34"/>
      <c r="T11" s="34"/>
      <c r="U11" s="34"/>
      <c r="V11" s="34"/>
      <c r="W11" s="34"/>
      <c r="X11" s="34"/>
      <c r="Y11" s="34"/>
      <c r="Z11" s="34"/>
    </row>
    <row r="12" spans="1:26" ht="29" x14ac:dyDescent="0.2">
      <c r="A12" s="38" t="s">
        <v>117</v>
      </c>
      <c r="B12" s="36" t="s">
        <v>11</v>
      </c>
      <c r="C12" s="36"/>
      <c r="D12" s="36" t="s">
        <v>11</v>
      </c>
      <c r="E12" s="36" t="s">
        <v>81</v>
      </c>
      <c r="F12" s="36"/>
      <c r="G12" s="34"/>
      <c r="H12" s="34"/>
      <c r="I12" s="34"/>
      <c r="J12" s="42" t="s">
        <v>11</v>
      </c>
      <c r="K12" s="34"/>
      <c r="L12" s="34"/>
      <c r="M12" s="34"/>
      <c r="N12" s="34"/>
      <c r="O12" s="34"/>
      <c r="P12" s="34"/>
      <c r="Q12" s="34"/>
      <c r="R12" s="34"/>
      <c r="S12" s="34"/>
      <c r="T12" s="34"/>
      <c r="U12" s="34"/>
      <c r="V12" s="34"/>
      <c r="W12" s="34"/>
      <c r="X12" s="34"/>
      <c r="Y12" s="34"/>
      <c r="Z12" s="34"/>
    </row>
    <row r="13" spans="1:26" ht="29" x14ac:dyDescent="0.2">
      <c r="A13" s="38" t="s">
        <v>95</v>
      </c>
      <c r="B13" s="36" t="s">
        <v>11</v>
      </c>
      <c r="C13" s="36" t="s">
        <v>81</v>
      </c>
      <c r="D13" s="36"/>
      <c r="E13" s="36"/>
      <c r="F13" s="36"/>
      <c r="G13" s="34"/>
      <c r="H13" s="34"/>
      <c r="I13" s="34"/>
      <c r="J13" s="42" t="s">
        <v>11</v>
      </c>
      <c r="K13" s="34"/>
      <c r="L13" s="34"/>
      <c r="M13" s="34"/>
      <c r="N13" s="34"/>
      <c r="O13" s="34"/>
      <c r="P13" s="34"/>
      <c r="Q13" s="34"/>
      <c r="R13" s="34"/>
      <c r="S13" s="34"/>
      <c r="T13" s="34"/>
      <c r="U13" s="34"/>
      <c r="V13" s="34"/>
      <c r="W13" s="34"/>
      <c r="X13" s="34"/>
      <c r="Y13" s="34"/>
      <c r="Z13" s="34"/>
    </row>
    <row r="14" spans="1:26" x14ac:dyDescent="0.2">
      <c r="A14" s="38" t="s">
        <v>96</v>
      </c>
      <c r="B14" s="36" t="s">
        <v>81</v>
      </c>
      <c r="C14" s="36"/>
      <c r="D14" s="36"/>
      <c r="E14" s="36"/>
      <c r="F14" s="36"/>
      <c r="G14" s="34"/>
      <c r="H14" s="34"/>
      <c r="I14" s="34"/>
      <c r="J14" s="41"/>
      <c r="K14" s="34"/>
      <c r="L14" s="34"/>
      <c r="M14" s="34"/>
      <c r="N14" s="34"/>
      <c r="O14" s="34"/>
      <c r="P14" s="34"/>
      <c r="Q14" s="34"/>
      <c r="R14" s="34"/>
      <c r="S14" s="34"/>
      <c r="T14" s="34"/>
      <c r="U14" s="34"/>
      <c r="V14" s="34"/>
      <c r="W14" s="34"/>
      <c r="X14" s="34"/>
      <c r="Y14" s="34"/>
      <c r="Z14" s="34"/>
    </row>
    <row r="15" spans="1:26" ht="29" x14ac:dyDescent="0.2">
      <c r="A15" s="38" t="s">
        <v>97</v>
      </c>
      <c r="B15" s="36" t="s">
        <v>11</v>
      </c>
      <c r="C15" s="36" t="s">
        <v>81</v>
      </c>
      <c r="D15" s="36"/>
      <c r="E15" s="36"/>
      <c r="F15" s="36"/>
      <c r="G15" s="34"/>
      <c r="H15" s="34"/>
      <c r="I15" s="34"/>
      <c r="J15" s="42" t="s">
        <v>11</v>
      </c>
      <c r="K15" s="34"/>
      <c r="L15" s="34"/>
      <c r="M15" s="34"/>
      <c r="N15" s="34"/>
      <c r="O15" s="34"/>
      <c r="P15" s="34"/>
      <c r="Q15" s="34"/>
      <c r="R15" s="34"/>
      <c r="S15" s="34"/>
      <c r="T15" s="34"/>
      <c r="U15" s="34"/>
      <c r="V15" s="34"/>
      <c r="W15" s="34"/>
      <c r="X15" s="34"/>
      <c r="Y15" s="34"/>
      <c r="Z15" s="34"/>
    </row>
    <row r="16" spans="1:26" ht="29" x14ac:dyDescent="0.2">
      <c r="A16" s="38" t="s">
        <v>98</v>
      </c>
      <c r="B16" s="36" t="s">
        <v>81</v>
      </c>
      <c r="C16" s="36" t="s">
        <v>11</v>
      </c>
      <c r="D16" s="36"/>
      <c r="E16" s="36"/>
      <c r="F16" s="36"/>
      <c r="G16" s="34"/>
      <c r="H16" s="34"/>
      <c r="I16" s="34"/>
      <c r="J16" s="34"/>
      <c r="K16" s="34"/>
      <c r="L16" s="34"/>
      <c r="M16" s="34"/>
      <c r="N16" s="34"/>
      <c r="O16" s="34"/>
      <c r="P16" s="34"/>
      <c r="Q16" s="34"/>
      <c r="R16" s="34"/>
      <c r="S16" s="34"/>
      <c r="T16" s="34"/>
      <c r="U16" s="34"/>
      <c r="V16" s="34"/>
      <c r="W16" s="34"/>
      <c r="X16" s="34"/>
      <c r="Y16" s="34"/>
      <c r="Z16" s="34"/>
    </row>
    <row r="17" spans="1:26" x14ac:dyDescent="0.2">
      <c r="A17" s="38" t="s">
        <v>99</v>
      </c>
      <c r="B17" s="36" t="s">
        <v>11</v>
      </c>
      <c r="C17" s="36"/>
      <c r="D17" s="36" t="s">
        <v>81</v>
      </c>
      <c r="E17" s="36"/>
      <c r="F17" s="36"/>
      <c r="G17" s="34"/>
      <c r="H17" s="34"/>
      <c r="I17" s="34"/>
      <c r="J17" s="34"/>
      <c r="K17" s="34"/>
      <c r="L17" s="34"/>
      <c r="M17" s="34"/>
      <c r="N17" s="34"/>
      <c r="O17" s="34"/>
      <c r="P17" s="34"/>
      <c r="Q17" s="34"/>
      <c r="R17" s="34"/>
      <c r="S17" s="34"/>
      <c r="T17" s="34"/>
      <c r="U17" s="34"/>
      <c r="V17" s="34"/>
      <c r="W17" s="34"/>
      <c r="X17" s="34"/>
      <c r="Y17" s="34"/>
      <c r="Z17" s="34"/>
    </row>
    <row r="18" spans="1:26" x14ac:dyDescent="0.2">
      <c r="A18" s="43" t="s">
        <v>100</v>
      </c>
      <c r="B18" s="44">
        <f>SUM(I6:M6)</f>
        <v>38</v>
      </c>
      <c r="C18" s="51" t="s">
        <v>101</v>
      </c>
      <c r="D18" s="51"/>
      <c r="E18" s="36"/>
      <c r="F18" s="36"/>
      <c r="G18" s="34"/>
      <c r="H18" s="34"/>
      <c r="I18" s="34"/>
      <c r="J18" s="34"/>
      <c r="K18" s="34"/>
      <c r="L18" s="34"/>
      <c r="M18" s="34"/>
      <c r="N18" s="34"/>
      <c r="O18" s="34"/>
      <c r="P18" s="34"/>
      <c r="Q18" s="34"/>
      <c r="R18" s="34"/>
      <c r="S18" s="34"/>
      <c r="T18" s="34"/>
      <c r="U18" s="34"/>
      <c r="V18" s="34"/>
      <c r="W18" s="34"/>
      <c r="X18" s="34"/>
      <c r="Y18" s="34"/>
      <c r="Z18" s="34"/>
    </row>
    <row r="19" spans="1:26" x14ac:dyDescent="0.2">
      <c r="A19" s="34"/>
      <c r="B19" s="36"/>
      <c r="C19" s="36"/>
      <c r="D19" s="36"/>
      <c r="E19" s="36"/>
      <c r="F19" s="36"/>
      <c r="G19" s="34"/>
      <c r="H19" s="34"/>
      <c r="I19" s="34"/>
      <c r="J19" s="34"/>
      <c r="K19" s="34"/>
      <c r="L19" s="34"/>
      <c r="M19" s="34"/>
      <c r="N19" s="34"/>
      <c r="O19" s="34"/>
      <c r="P19" s="34"/>
      <c r="Q19" s="34"/>
      <c r="R19" s="34"/>
      <c r="S19" s="34"/>
      <c r="T19" s="34"/>
      <c r="U19" s="34"/>
      <c r="V19" s="34"/>
      <c r="W19" s="34"/>
      <c r="X19" s="34"/>
      <c r="Y19" s="34"/>
      <c r="Z19" s="34"/>
    </row>
    <row r="20" spans="1:26" x14ac:dyDescent="0.2">
      <c r="A20" s="34"/>
      <c r="B20" s="36"/>
      <c r="C20" s="36"/>
      <c r="D20" s="36"/>
      <c r="E20" s="36"/>
      <c r="F20" s="36"/>
      <c r="G20" s="34"/>
      <c r="H20" s="34"/>
      <c r="I20" s="34"/>
      <c r="J20" s="34"/>
      <c r="K20" s="34"/>
      <c r="L20" s="34"/>
      <c r="M20" s="34"/>
      <c r="N20" s="34"/>
      <c r="O20" s="34"/>
      <c r="P20" s="34"/>
      <c r="Q20" s="34"/>
      <c r="R20" s="34"/>
      <c r="S20" s="34"/>
      <c r="T20" s="34"/>
      <c r="U20" s="34"/>
      <c r="V20" s="34"/>
      <c r="W20" s="34"/>
      <c r="X20" s="34"/>
      <c r="Y20" s="34"/>
      <c r="Z20" s="34"/>
    </row>
    <row r="21" spans="1:26" x14ac:dyDescent="0.2">
      <c r="A21" s="34"/>
      <c r="B21" s="36"/>
      <c r="C21" s="36"/>
      <c r="D21" s="36"/>
      <c r="E21" s="36"/>
      <c r="F21" s="36"/>
      <c r="G21" s="34"/>
      <c r="H21" s="34"/>
      <c r="I21" s="34"/>
      <c r="J21" s="34"/>
      <c r="K21" s="34"/>
      <c r="L21" s="34"/>
      <c r="M21" s="34"/>
      <c r="N21" s="34"/>
      <c r="O21" s="34"/>
      <c r="P21" s="34"/>
      <c r="Q21" s="34"/>
      <c r="R21" s="34"/>
      <c r="S21" s="34"/>
      <c r="T21" s="34"/>
      <c r="U21" s="34"/>
      <c r="V21" s="34"/>
      <c r="W21" s="34"/>
      <c r="X21" s="34"/>
      <c r="Y21" s="34"/>
      <c r="Z21" s="34"/>
    </row>
    <row r="22" spans="1:26"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x14ac:dyDescent="0.2">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x14ac:dyDescent="0.2">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x14ac:dyDescent="0.2">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x14ac:dyDescent="0.2">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x14ac:dyDescent="0.2">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x14ac:dyDescent="0.2">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x14ac:dyDescent="0.2">
      <c r="A813" s="34"/>
      <c r="B813" s="34"/>
      <c r="C813" s="34"/>
      <c r="D813" s="34"/>
      <c r="E813" s="34"/>
      <c r="F813" s="34"/>
      <c r="G813" s="34"/>
      <c r="H813" s="34"/>
      <c r="I813" s="34"/>
      <c r="K813" s="34"/>
      <c r="L813" s="34"/>
      <c r="M813" s="34"/>
      <c r="N813" s="34"/>
      <c r="O813" s="34"/>
      <c r="P813" s="34"/>
      <c r="Q813" s="34"/>
      <c r="R813" s="34"/>
      <c r="S813" s="34"/>
      <c r="T813" s="34"/>
      <c r="U813" s="34"/>
      <c r="V813" s="34"/>
      <c r="W813" s="34"/>
      <c r="X813" s="34"/>
      <c r="Y813" s="34"/>
      <c r="Z813" s="34"/>
    </row>
    <row r="814" spans="1:26" x14ac:dyDescent="0.2">
      <c r="A814" s="34"/>
      <c r="B814" s="34"/>
      <c r="C814" s="34"/>
      <c r="D814" s="34"/>
      <c r="E814" s="34"/>
      <c r="F814" s="34"/>
      <c r="G814" s="34"/>
      <c r="H814" s="34"/>
      <c r="I814" s="34"/>
      <c r="K814" s="34"/>
      <c r="L814" s="34"/>
      <c r="M814" s="34"/>
      <c r="N814" s="34"/>
      <c r="O814" s="34"/>
      <c r="P814" s="34"/>
      <c r="Q814" s="34"/>
      <c r="R814" s="34"/>
      <c r="S814" s="34"/>
      <c r="T814" s="34"/>
      <c r="U814" s="34"/>
      <c r="V814" s="34"/>
      <c r="W814" s="34"/>
      <c r="X814" s="34"/>
      <c r="Y814" s="34"/>
      <c r="Z814" s="34"/>
    </row>
    <row r="815" spans="1:26" x14ac:dyDescent="0.2">
      <c r="A815" s="34"/>
      <c r="B815" s="34"/>
      <c r="C815" s="34"/>
      <c r="D815" s="34"/>
      <c r="E815" s="34"/>
      <c r="F815" s="34"/>
      <c r="G815" s="34"/>
      <c r="H815" s="34"/>
      <c r="I815" s="34"/>
      <c r="K815" s="34"/>
      <c r="L815" s="34"/>
      <c r="M815" s="34"/>
      <c r="N815" s="34"/>
      <c r="O815" s="34"/>
      <c r="P815" s="34"/>
      <c r="Q815" s="34"/>
      <c r="R815" s="34"/>
      <c r="S815" s="34"/>
      <c r="T815" s="34"/>
      <c r="U815" s="34"/>
      <c r="V815" s="34"/>
      <c r="W815" s="34"/>
      <c r="X815" s="34"/>
      <c r="Y815" s="34"/>
      <c r="Z815" s="34"/>
    </row>
    <row r="816" spans="1:26" x14ac:dyDescent="0.2">
      <c r="A816" s="34"/>
      <c r="B816" s="34"/>
      <c r="C816" s="34"/>
      <c r="D816" s="34"/>
      <c r="E816" s="34"/>
      <c r="F816" s="34"/>
      <c r="G816" s="34"/>
      <c r="H816" s="34"/>
      <c r="I816" s="34"/>
      <c r="K816" s="34"/>
      <c r="L816" s="34"/>
      <c r="M816" s="34"/>
      <c r="N816" s="34"/>
      <c r="O816" s="34"/>
      <c r="P816" s="34"/>
      <c r="Q816" s="34"/>
      <c r="R816" s="34"/>
      <c r="S816" s="34"/>
      <c r="T816" s="34"/>
      <c r="U816" s="34"/>
      <c r="V816" s="34"/>
      <c r="W816" s="34"/>
      <c r="X816" s="34"/>
      <c r="Y816" s="34"/>
      <c r="Z816" s="34"/>
    </row>
    <row r="817" spans="1:26" x14ac:dyDescent="0.2">
      <c r="A817" s="34"/>
      <c r="B817" s="34"/>
      <c r="C817" s="34"/>
      <c r="D817" s="34"/>
      <c r="E817" s="34"/>
      <c r="F817" s="34"/>
      <c r="G817" s="34"/>
      <c r="H817" s="34"/>
      <c r="I817" s="34"/>
      <c r="K817" s="34"/>
      <c r="L817" s="34"/>
      <c r="M817" s="34"/>
      <c r="N817" s="34"/>
      <c r="O817" s="34"/>
      <c r="P817" s="34"/>
      <c r="Q817" s="34"/>
      <c r="R817" s="34"/>
      <c r="S817" s="34"/>
      <c r="T817" s="34"/>
      <c r="U817" s="34"/>
      <c r="V817" s="34"/>
      <c r="W817" s="34"/>
      <c r="X817" s="34"/>
      <c r="Y817" s="34"/>
      <c r="Z817" s="34"/>
    </row>
    <row r="818" spans="1:26" x14ac:dyDescent="0.2">
      <c r="A818" s="34"/>
      <c r="B818" s="34"/>
      <c r="C818" s="34"/>
      <c r="D818" s="34"/>
      <c r="E818" s="34"/>
      <c r="F818" s="34"/>
      <c r="G818" s="34"/>
      <c r="H818" s="34"/>
      <c r="I818" s="34"/>
      <c r="K818" s="34"/>
      <c r="L818" s="34"/>
      <c r="M818" s="34"/>
      <c r="N818" s="34"/>
      <c r="O818" s="34"/>
      <c r="P818" s="34"/>
      <c r="Q818" s="34"/>
      <c r="R818" s="34"/>
      <c r="S818" s="34"/>
      <c r="T818" s="34"/>
      <c r="U818" s="34"/>
      <c r="V818" s="34"/>
      <c r="W818" s="34"/>
      <c r="X818" s="34"/>
      <c r="Y818" s="34"/>
      <c r="Z818" s="34"/>
    </row>
    <row r="819" spans="1:26" x14ac:dyDescent="0.2">
      <c r="A819" s="34"/>
      <c r="B819" s="34"/>
      <c r="C819" s="34"/>
      <c r="D819" s="34"/>
      <c r="E819" s="34"/>
      <c r="F819" s="34"/>
      <c r="G819" s="34"/>
      <c r="H819" s="34"/>
      <c r="I819" s="34"/>
      <c r="K819" s="34"/>
      <c r="L819" s="34"/>
      <c r="M819" s="34"/>
      <c r="N819" s="34"/>
      <c r="O819" s="34"/>
      <c r="P819" s="34"/>
      <c r="Q819" s="34"/>
      <c r="R819" s="34"/>
      <c r="S819" s="34"/>
      <c r="T819" s="34"/>
      <c r="U819" s="34"/>
      <c r="V819" s="34"/>
      <c r="W819" s="34"/>
      <c r="X819" s="34"/>
      <c r="Y819" s="34"/>
      <c r="Z819" s="34"/>
    </row>
    <row r="820" spans="1:26" x14ac:dyDescent="0.2">
      <c r="A820" s="34"/>
      <c r="B820" s="34"/>
      <c r="C820" s="34"/>
      <c r="D820" s="34"/>
      <c r="E820" s="34"/>
      <c r="F820" s="34"/>
      <c r="G820" s="34"/>
      <c r="H820" s="34"/>
      <c r="I820" s="34"/>
      <c r="K820" s="34"/>
      <c r="L820" s="34"/>
      <c r="M820" s="34"/>
      <c r="N820" s="34"/>
      <c r="O820" s="34"/>
      <c r="P820" s="34"/>
      <c r="Q820" s="34"/>
      <c r="R820" s="34"/>
      <c r="S820" s="34"/>
      <c r="T820" s="34"/>
      <c r="U820" s="34"/>
      <c r="V820" s="34"/>
      <c r="W820" s="34"/>
      <c r="X820" s="34"/>
      <c r="Y820" s="34"/>
      <c r="Z820" s="34"/>
    </row>
    <row r="821" spans="1:26" x14ac:dyDescent="0.2">
      <c r="A821" s="34"/>
      <c r="B821" s="34"/>
      <c r="C821" s="34"/>
      <c r="D821" s="34"/>
      <c r="E821" s="34"/>
      <c r="F821" s="34"/>
      <c r="G821" s="34"/>
      <c r="H821" s="34"/>
      <c r="I821" s="34"/>
      <c r="K821" s="34"/>
      <c r="L821" s="34"/>
      <c r="M821" s="34"/>
      <c r="N821" s="34"/>
      <c r="O821" s="34"/>
      <c r="P821" s="34"/>
      <c r="Q821" s="34"/>
      <c r="R821" s="34"/>
      <c r="S821" s="34"/>
      <c r="T821" s="34"/>
      <c r="U821" s="34"/>
      <c r="V821" s="34"/>
      <c r="W821" s="34"/>
      <c r="X821" s="34"/>
      <c r="Y821" s="34"/>
      <c r="Z821" s="34"/>
    </row>
    <row r="822" spans="1:26" x14ac:dyDescent="0.2">
      <c r="A822" s="34"/>
      <c r="B822" s="34"/>
      <c r="C822" s="34"/>
      <c r="D822" s="34"/>
      <c r="E822" s="34"/>
      <c r="F822" s="34"/>
      <c r="G822" s="34"/>
      <c r="H822" s="34"/>
      <c r="I822" s="34"/>
      <c r="K822" s="34"/>
      <c r="L822" s="34"/>
      <c r="M822" s="34"/>
      <c r="N822" s="34"/>
      <c r="O822" s="34"/>
      <c r="P822" s="34"/>
      <c r="Q822" s="34"/>
      <c r="R822" s="34"/>
      <c r="S822" s="34"/>
      <c r="T822" s="34"/>
      <c r="U822" s="34"/>
      <c r="V822" s="34"/>
      <c r="W822" s="34"/>
      <c r="X822" s="34"/>
      <c r="Y822" s="34"/>
      <c r="Z822" s="34"/>
    </row>
    <row r="823" spans="1:26" x14ac:dyDescent="0.2">
      <c r="A823" s="34"/>
      <c r="B823" s="34"/>
      <c r="C823" s="34"/>
      <c r="D823" s="34"/>
      <c r="E823" s="34"/>
      <c r="F823" s="34"/>
      <c r="G823" s="34"/>
      <c r="H823" s="34"/>
      <c r="I823" s="34"/>
      <c r="K823" s="34"/>
      <c r="L823" s="34"/>
      <c r="M823" s="34"/>
      <c r="N823" s="34"/>
      <c r="O823" s="34"/>
      <c r="P823" s="34"/>
      <c r="Q823" s="34"/>
      <c r="R823" s="34"/>
      <c r="S823" s="34"/>
      <c r="T823" s="34"/>
      <c r="U823" s="34"/>
      <c r="V823" s="34"/>
      <c r="W823" s="34"/>
      <c r="X823" s="34"/>
      <c r="Y823" s="34"/>
      <c r="Z823" s="34"/>
    </row>
    <row r="824" spans="1:26" x14ac:dyDescent="0.2">
      <c r="A824" s="34"/>
      <c r="B824" s="34"/>
      <c r="C824" s="34"/>
      <c r="D824" s="34"/>
      <c r="E824" s="34"/>
      <c r="F824" s="34"/>
      <c r="G824" s="34"/>
      <c r="H824" s="34"/>
      <c r="I824" s="34"/>
      <c r="K824" s="34"/>
      <c r="L824" s="34"/>
      <c r="M824" s="34"/>
      <c r="N824" s="34"/>
      <c r="O824" s="34"/>
      <c r="P824" s="34"/>
      <c r="Q824" s="34"/>
      <c r="R824" s="34"/>
      <c r="S824" s="34"/>
      <c r="T824" s="34"/>
      <c r="U824" s="34"/>
      <c r="V824" s="34"/>
      <c r="W824" s="34"/>
      <c r="X824" s="34"/>
      <c r="Y824" s="34"/>
      <c r="Z824" s="34"/>
    </row>
    <row r="825" spans="1:26" x14ac:dyDescent="0.2">
      <c r="A825" s="34"/>
      <c r="B825" s="34"/>
      <c r="C825" s="34"/>
      <c r="D825" s="34"/>
      <c r="E825" s="34"/>
      <c r="F825" s="34"/>
      <c r="G825" s="34"/>
      <c r="H825" s="34"/>
      <c r="I825" s="34"/>
      <c r="K825" s="34"/>
      <c r="L825" s="34"/>
      <c r="M825" s="34"/>
      <c r="N825" s="34"/>
      <c r="O825" s="34"/>
      <c r="P825" s="34"/>
      <c r="Q825" s="34"/>
      <c r="R825" s="34"/>
      <c r="S825" s="34"/>
      <c r="T825" s="34"/>
      <c r="U825" s="34"/>
      <c r="V825" s="34"/>
      <c r="W825" s="34"/>
      <c r="X825" s="34"/>
      <c r="Y825" s="34"/>
      <c r="Z825" s="34"/>
    </row>
    <row r="826" spans="1:26" x14ac:dyDescent="0.2">
      <c r="A826" s="34"/>
      <c r="B826" s="34"/>
      <c r="C826" s="34"/>
      <c r="D826" s="34"/>
      <c r="E826" s="34"/>
      <c r="F826" s="34"/>
      <c r="G826" s="34"/>
      <c r="H826" s="34"/>
      <c r="I826" s="34"/>
      <c r="K826" s="34"/>
      <c r="L826" s="34"/>
      <c r="M826" s="34"/>
      <c r="N826" s="34"/>
      <c r="O826" s="34"/>
      <c r="P826" s="34"/>
      <c r="Q826" s="34"/>
      <c r="R826" s="34"/>
      <c r="S826" s="34"/>
      <c r="T826" s="34"/>
      <c r="U826" s="34"/>
      <c r="V826" s="34"/>
      <c r="W826" s="34"/>
      <c r="X826" s="34"/>
      <c r="Y826" s="34"/>
      <c r="Z826" s="34"/>
    </row>
    <row r="827" spans="1:26" x14ac:dyDescent="0.2">
      <c r="A827" s="34"/>
      <c r="B827" s="34"/>
      <c r="C827" s="34"/>
      <c r="D827" s="34"/>
      <c r="E827" s="34"/>
      <c r="F827" s="34"/>
      <c r="G827" s="34"/>
      <c r="H827" s="34"/>
      <c r="I827" s="34"/>
      <c r="K827" s="34"/>
      <c r="L827" s="34"/>
      <c r="M827" s="34"/>
      <c r="N827" s="34"/>
      <c r="O827" s="34"/>
      <c r="P827" s="34"/>
      <c r="Q827" s="34"/>
      <c r="R827" s="34"/>
      <c r="S827" s="34"/>
      <c r="T827" s="34"/>
      <c r="U827" s="34"/>
      <c r="V827" s="34"/>
      <c r="W827" s="34"/>
      <c r="X827" s="34"/>
      <c r="Y827" s="34"/>
      <c r="Z827" s="34"/>
    </row>
    <row r="828" spans="1:26" x14ac:dyDescent="0.2">
      <c r="A828" s="34"/>
      <c r="B828" s="34"/>
      <c r="C828" s="34"/>
      <c r="D828" s="34"/>
      <c r="E828" s="34"/>
      <c r="F828" s="34"/>
      <c r="G828" s="34"/>
      <c r="H828" s="34"/>
      <c r="I828" s="34"/>
      <c r="K828" s="34"/>
      <c r="L828" s="34"/>
      <c r="M828" s="34"/>
      <c r="N828" s="34"/>
      <c r="O828" s="34"/>
      <c r="P828" s="34"/>
      <c r="Q828" s="34"/>
      <c r="R828" s="34"/>
      <c r="S828" s="34"/>
      <c r="T828" s="34"/>
      <c r="U828" s="34"/>
      <c r="V828" s="34"/>
      <c r="W828" s="34"/>
      <c r="X828" s="34"/>
      <c r="Y828" s="34"/>
      <c r="Z828" s="34"/>
    </row>
    <row r="829" spans="1:26" x14ac:dyDescent="0.2">
      <c r="A829" s="34"/>
      <c r="B829" s="34"/>
      <c r="C829" s="34"/>
      <c r="D829" s="34"/>
      <c r="E829" s="34"/>
      <c r="F829" s="34"/>
      <c r="G829" s="34"/>
      <c r="H829" s="34"/>
      <c r="I829" s="34"/>
      <c r="K829" s="34"/>
      <c r="L829" s="34"/>
      <c r="M829" s="34"/>
      <c r="N829" s="34"/>
      <c r="O829" s="34"/>
      <c r="P829" s="34"/>
      <c r="Q829" s="34"/>
      <c r="R829" s="34"/>
      <c r="S829" s="34"/>
      <c r="T829" s="34"/>
      <c r="U829" s="34"/>
      <c r="V829" s="34"/>
      <c r="W829" s="34"/>
      <c r="X829" s="34"/>
      <c r="Y829" s="34"/>
      <c r="Z829" s="34"/>
    </row>
    <row r="830" spans="1:26" x14ac:dyDescent="0.2">
      <c r="A830" s="34"/>
      <c r="B830" s="34"/>
      <c r="C830" s="34"/>
      <c r="D830" s="34"/>
      <c r="E830" s="34"/>
      <c r="F830" s="34"/>
      <c r="G830" s="34"/>
      <c r="H830" s="34"/>
      <c r="I830" s="34"/>
      <c r="K830" s="34"/>
      <c r="L830" s="34"/>
      <c r="M830" s="34"/>
      <c r="N830" s="34"/>
      <c r="O830" s="34"/>
      <c r="P830" s="34"/>
      <c r="Q830" s="34"/>
      <c r="R830" s="34"/>
      <c r="S830" s="34"/>
      <c r="T830" s="34"/>
      <c r="U830" s="34"/>
      <c r="V830" s="34"/>
      <c r="W830" s="34"/>
      <c r="X830" s="34"/>
      <c r="Y830" s="34"/>
      <c r="Z830" s="34"/>
    </row>
    <row r="831" spans="1:26" x14ac:dyDescent="0.2">
      <c r="A831" s="34"/>
      <c r="B831" s="34"/>
      <c r="C831" s="34"/>
      <c r="D831" s="34"/>
      <c r="E831" s="34"/>
      <c r="F831" s="34"/>
      <c r="G831" s="34"/>
      <c r="H831" s="34"/>
      <c r="I831" s="34"/>
      <c r="K831" s="34"/>
      <c r="L831" s="34"/>
      <c r="M831" s="34"/>
      <c r="N831" s="34"/>
      <c r="O831" s="34"/>
      <c r="P831" s="34"/>
      <c r="Q831" s="34"/>
      <c r="R831" s="34"/>
      <c r="S831" s="34"/>
      <c r="T831" s="34"/>
      <c r="U831" s="34"/>
      <c r="V831" s="34"/>
      <c r="W831" s="34"/>
      <c r="X831" s="34"/>
      <c r="Y831" s="34"/>
      <c r="Z831" s="34"/>
    </row>
    <row r="832" spans="1:26" x14ac:dyDescent="0.2">
      <c r="A832" s="34"/>
      <c r="B832" s="34"/>
      <c r="C832" s="34"/>
      <c r="D832" s="34"/>
      <c r="E832" s="34"/>
      <c r="F832" s="34"/>
      <c r="G832" s="34"/>
      <c r="H832" s="34"/>
      <c r="I832" s="34"/>
      <c r="K832" s="34"/>
      <c r="L832" s="34"/>
      <c r="M832" s="34"/>
      <c r="N832" s="34"/>
      <c r="O832" s="34"/>
      <c r="P832" s="34"/>
      <c r="Q832" s="34"/>
      <c r="R832" s="34"/>
      <c r="S832" s="34"/>
      <c r="T832" s="34"/>
      <c r="U832" s="34"/>
      <c r="V832" s="34"/>
      <c r="W832" s="34"/>
      <c r="X832" s="34"/>
      <c r="Y832" s="34"/>
      <c r="Z832" s="34"/>
    </row>
    <row r="833" spans="1:26" x14ac:dyDescent="0.2">
      <c r="A833" s="34"/>
      <c r="B833" s="34"/>
      <c r="C833" s="34"/>
      <c r="D833" s="34"/>
      <c r="E833" s="34"/>
      <c r="F833" s="34"/>
      <c r="G833" s="34"/>
      <c r="H833" s="34"/>
      <c r="I833" s="34"/>
      <c r="K833" s="34"/>
      <c r="L833" s="34"/>
      <c r="M833" s="34"/>
      <c r="N833" s="34"/>
      <c r="O833" s="34"/>
      <c r="P833" s="34"/>
      <c r="Q833" s="34"/>
      <c r="R833" s="34"/>
      <c r="S833" s="34"/>
      <c r="T833" s="34"/>
      <c r="U833" s="34"/>
      <c r="V833" s="34"/>
      <c r="W833" s="34"/>
      <c r="X833" s="34"/>
      <c r="Y833" s="34"/>
      <c r="Z833" s="34"/>
    </row>
    <row r="834" spans="1:26" x14ac:dyDescent="0.2">
      <c r="A834" s="34"/>
      <c r="B834" s="34"/>
      <c r="C834" s="34"/>
      <c r="D834" s="34"/>
      <c r="E834" s="34"/>
      <c r="F834" s="34"/>
      <c r="G834" s="34"/>
      <c r="H834" s="34"/>
      <c r="I834" s="34"/>
      <c r="K834" s="34"/>
      <c r="L834" s="34"/>
      <c r="M834" s="34"/>
      <c r="N834" s="34"/>
      <c r="O834" s="34"/>
      <c r="P834" s="34"/>
      <c r="Q834" s="34"/>
      <c r="R834" s="34"/>
      <c r="S834" s="34"/>
      <c r="T834" s="34"/>
      <c r="U834" s="34"/>
      <c r="V834" s="34"/>
      <c r="W834" s="34"/>
      <c r="X834" s="34"/>
      <c r="Y834" s="34"/>
      <c r="Z834" s="34"/>
    </row>
    <row r="835" spans="1:26" x14ac:dyDescent="0.2">
      <c r="A835" s="34"/>
      <c r="B835" s="34"/>
      <c r="C835" s="34"/>
      <c r="D835" s="34"/>
      <c r="E835" s="34"/>
      <c r="F835" s="34"/>
      <c r="G835" s="34"/>
      <c r="H835" s="34"/>
      <c r="I835" s="34"/>
      <c r="K835" s="34"/>
      <c r="L835" s="34"/>
      <c r="M835" s="34"/>
      <c r="N835" s="34"/>
      <c r="O835" s="34"/>
      <c r="P835" s="34"/>
      <c r="Q835" s="34"/>
      <c r="R835" s="34"/>
      <c r="S835" s="34"/>
      <c r="T835" s="34"/>
      <c r="U835" s="34"/>
      <c r="V835" s="34"/>
      <c r="W835" s="34"/>
      <c r="X835" s="34"/>
      <c r="Y835" s="34"/>
      <c r="Z835" s="34"/>
    </row>
    <row r="836" spans="1:26" x14ac:dyDescent="0.2">
      <c r="A836" s="34"/>
      <c r="B836" s="34"/>
      <c r="C836" s="34"/>
      <c r="D836" s="34"/>
      <c r="E836" s="34"/>
      <c r="F836" s="34"/>
      <c r="G836" s="34"/>
      <c r="H836" s="34"/>
      <c r="I836" s="34"/>
      <c r="K836" s="34"/>
      <c r="L836" s="34"/>
      <c r="M836" s="34"/>
      <c r="N836" s="34"/>
      <c r="O836" s="34"/>
      <c r="P836" s="34"/>
      <c r="Q836" s="34"/>
      <c r="R836" s="34"/>
      <c r="S836" s="34"/>
      <c r="T836" s="34"/>
      <c r="U836" s="34"/>
      <c r="V836" s="34"/>
      <c r="W836" s="34"/>
      <c r="X836" s="34"/>
      <c r="Y836" s="34"/>
      <c r="Z836" s="34"/>
    </row>
    <row r="837" spans="1:26" x14ac:dyDescent="0.2">
      <c r="A837" s="34"/>
      <c r="B837" s="34"/>
      <c r="C837" s="34"/>
      <c r="D837" s="34"/>
      <c r="E837" s="34"/>
      <c r="F837" s="34"/>
      <c r="G837" s="34"/>
      <c r="H837" s="34"/>
      <c r="I837" s="34"/>
      <c r="K837" s="34"/>
      <c r="L837" s="34"/>
      <c r="M837" s="34"/>
      <c r="N837" s="34"/>
      <c r="O837" s="34"/>
      <c r="P837" s="34"/>
      <c r="Q837" s="34"/>
      <c r="R837" s="34"/>
      <c r="S837" s="34"/>
      <c r="T837" s="34"/>
      <c r="U837" s="34"/>
      <c r="V837" s="34"/>
      <c r="W837" s="34"/>
      <c r="X837" s="34"/>
      <c r="Y837" s="34"/>
      <c r="Z837" s="34"/>
    </row>
    <row r="838" spans="1:26" x14ac:dyDescent="0.2">
      <c r="A838" s="34"/>
      <c r="B838" s="34"/>
      <c r="C838" s="34"/>
      <c r="D838" s="34"/>
      <c r="E838" s="34"/>
      <c r="F838" s="34"/>
      <c r="G838" s="34"/>
      <c r="H838" s="34"/>
      <c r="I838" s="34"/>
      <c r="K838" s="34"/>
      <c r="L838" s="34"/>
      <c r="M838" s="34"/>
      <c r="N838" s="34"/>
      <c r="O838" s="34"/>
      <c r="P838" s="34"/>
      <c r="Q838" s="34"/>
      <c r="R838" s="34"/>
      <c r="S838" s="34"/>
      <c r="T838" s="34"/>
      <c r="U838" s="34"/>
      <c r="V838" s="34"/>
      <c r="W838" s="34"/>
      <c r="X838" s="34"/>
      <c r="Y838" s="34"/>
      <c r="Z838" s="34"/>
    </row>
    <row r="839" spans="1:26" x14ac:dyDescent="0.2">
      <c r="A839" s="34"/>
      <c r="B839" s="34"/>
      <c r="C839" s="34"/>
      <c r="D839" s="34"/>
      <c r="E839" s="34"/>
      <c r="F839" s="34"/>
      <c r="G839" s="34"/>
      <c r="H839" s="34"/>
      <c r="I839" s="34"/>
      <c r="K839" s="34"/>
      <c r="L839" s="34"/>
      <c r="M839" s="34"/>
      <c r="N839" s="34"/>
      <c r="O839" s="34"/>
      <c r="P839" s="34"/>
      <c r="Q839" s="34"/>
      <c r="R839" s="34"/>
      <c r="S839" s="34"/>
      <c r="T839" s="34"/>
      <c r="U839" s="34"/>
      <c r="V839" s="34"/>
      <c r="W839" s="34"/>
      <c r="X839" s="34"/>
      <c r="Y839" s="34"/>
      <c r="Z839" s="34"/>
    </row>
    <row r="840" spans="1:26" x14ac:dyDescent="0.2">
      <c r="A840" s="34"/>
      <c r="B840" s="34"/>
      <c r="C840" s="34"/>
      <c r="D840" s="34"/>
      <c r="E840" s="34"/>
      <c r="F840" s="34"/>
      <c r="G840" s="34"/>
      <c r="H840" s="34"/>
      <c r="I840" s="34"/>
      <c r="K840" s="34"/>
      <c r="L840" s="34"/>
      <c r="M840" s="34"/>
      <c r="N840" s="34"/>
      <c r="O840" s="34"/>
      <c r="P840" s="34"/>
      <c r="Q840" s="34"/>
      <c r="R840" s="34"/>
      <c r="S840" s="34"/>
      <c r="T840" s="34"/>
      <c r="U840" s="34"/>
      <c r="V840" s="34"/>
      <c r="W840" s="34"/>
      <c r="X840" s="34"/>
      <c r="Y840" s="34"/>
      <c r="Z840" s="34"/>
    </row>
    <row r="841" spans="1:26" x14ac:dyDescent="0.2">
      <c r="A841" s="34"/>
      <c r="B841" s="34"/>
      <c r="C841" s="34"/>
      <c r="D841" s="34"/>
      <c r="E841" s="34"/>
      <c r="F841" s="34"/>
      <c r="G841" s="34"/>
      <c r="H841" s="34"/>
      <c r="I841" s="34"/>
      <c r="K841" s="34"/>
      <c r="L841" s="34"/>
      <c r="M841" s="34"/>
      <c r="N841" s="34"/>
      <c r="O841" s="34"/>
      <c r="P841" s="34"/>
      <c r="Q841" s="34"/>
      <c r="R841" s="34"/>
      <c r="S841" s="34"/>
      <c r="T841" s="34"/>
      <c r="U841" s="34"/>
      <c r="V841" s="34"/>
      <c r="W841" s="34"/>
      <c r="X841" s="34"/>
      <c r="Y841" s="34"/>
      <c r="Z841" s="34"/>
    </row>
    <row r="842" spans="1:26" x14ac:dyDescent="0.2">
      <c r="A842" s="34"/>
      <c r="B842" s="34"/>
      <c r="C842" s="34"/>
      <c r="D842" s="34"/>
      <c r="E842" s="34"/>
      <c r="F842" s="34"/>
      <c r="G842" s="34"/>
      <c r="H842" s="34"/>
      <c r="I842" s="34"/>
      <c r="K842" s="34"/>
      <c r="L842" s="34"/>
      <c r="M842" s="34"/>
      <c r="N842" s="34"/>
      <c r="O842" s="34"/>
      <c r="P842" s="34"/>
      <c r="Q842" s="34"/>
      <c r="R842" s="34"/>
      <c r="S842" s="34"/>
      <c r="T842" s="34"/>
      <c r="U842" s="34"/>
      <c r="V842" s="34"/>
      <c r="W842" s="34"/>
      <c r="X842" s="34"/>
      <c r="Y842" s="34"/>
      <c r="Z842" s="34"/>
    </row>
    <row r="843" spans="1:26" x14ac:dyDescent="0.2">
      <c r="A843" s="34"/>
      <c r="B843" s="34"/>
      <c r="C843" s="34"/>
      <c r="D843" s="34"/>
      <c r="E843" s="34"/>
      <c r="F843" s="34"/>
      <c r="G843" s="34"/>
      <c r="H843" s="34"/>
      <c r="I843" s="34"/>
      <c r="K843" s="34"/>
      <c r="L843" s="34"/>
      <c r="M843" s="34"/>
      <c r="N843" s="34"/>
      <c r="O843" s="34"/>
      <c r="P843" s="34"/>
      <c r="Q843" s="34"/>
      <c r="R843" s="34"/>
      <c r="S843" s="34"/>
      <c r="T843" s="34"/>
      <c r="U843" s="34"/>
      <c r="V843" s="34"/>
      <c r="W843" s="34"/>
      <c r="X843" s="34"/>
      <c r="Y843" s="34"/>
      <c r="Z843" s="34"/>
    </row>
    <row r="844" spans="1:26" x14ac:dyDescent="0.2">
      <c r="A844" s="34"/>
      <c r="B844" s="34"/>
      <c r="C844" s="34"/>
      <c r="D844" s="34"/>
      <c r="E844" s="34"/>
      <c r="F844" s="34"/>
      <c r="G844" s="34"/>
      <c r="H844" s="34"/>
      <c r="I844" s="34"/>
      <c r="K844" s="34"/>
      <c r="L844" s="34"/>
      <c r="M844" s="34"/>
      <c r="N844" s="34"/>
      <c r="O844" s="34"/>
      <c r="P844" s="34"/>
      <c r="Q844" s="34"/>
      <c r="R844" s="34"/>
      <c r="S844" s="34"/>
      <c r="T844" s="34"/>
      <c r="U844" s="34"/>
      <c r="V844" s="34"/>
      <c r="W844" s="34"/>
      <c r="X844" s="34"/>
      <c r="Y844" s="34"/>
      <c r="Z844" s="34"/>
    </row>
    <row r="845" spans="1:26" x14ac:dyDescent="0.2">
      <c r="A845" s="34"/>
      <c r="B845" s="34"/>
      <c r="C845" s="34"/>
      <c r="D845" s="34"/>
      <c r="E845" s="34"/>
      <c r="F845" s="34"/>
      <c r="G845" s="34"/>
      <c r="H845" s="34"/>
      <c r="I845" s="34"/>
      <c r="K845" s="34"/>
      <c r="L845" s="34"/>
      <c r="M845" s="34"/>
      <c r="N845" s="34"/>
      <c r="O845" s="34"/>
      <c r="P845" s="34"/>
      <c r="Q845" s="34"/>
      <c r="R845" s="34"/>
      <c r="S845" s="34"/>
      <c r="T845" s="34"/>
      <c r="U845" s="34"/>
      <c r="V845" s="34"/>
      <c r="W845" s="34"/>
      <c r="X845" s="34"/>
      <c r="Y845" s="34"/>
      <c r="Z845" s="34"/>
    </row>
    <row r="846" spans="1:26" x14ac:dyDescent="0.2">
      <c r="A846" s="34"/>
      <c r="B846" s="34"/>
      <c r="C846" s="34"/>
      <c r="D846" s="34"/>
      <c r="E846" s="34"/>
      <c r="F846" s="34"/>
      <c r="G846" s="34"/>
      <c r="H846" s="34"/>
      <c r="I846" s="34"/>
      <c r="K846" s="34"/>
      <c r="L846" s="34"/>
      <c r="M846" s="34"/>
      <c r="N846" s="34"/>
      <c r="O846" s="34"/>
      <c r="P846" s="34"/>
      <c r="Q846" s="34"/>
      <c r="R846" s="34"/>
      <c r="S846" s="34"/>
      <c r="T846" s="34"/>
      <c r="U846" s="34"/>
      <c r="V846" s="34"/>
      <c r="W846" s="34"/>
      <c r="X846" s="34"/>
      <c r="Y846" s="34"/>
      <c r="Z846" s="34"/>
    </row>
    <row r="847" spans="1:26" x14ac:dyDescent="0.2">
      <c r="A847" s="34"/>
      <c r="B847" s="34"/>
      <c r="C847" s="34"/>
      <c r="D847" s="34"/>
      <c r="E847" s="34"/>
      <c r="F847" s="34"/>
      <c r="G847" s="34"/>
      <c r="H847" s="34"/>
      <c r="I847" s="34"/>
      <c r="K847" s="34"/>
      <c r="L847" s="34"/>
      <c r="M847" s="34"/>
      <c r="N847" s="34"/>
      <c r="O847" s="34"/>
      <c r="P847" s="34"/>
      <c r="Q847" s="34"/>
      <c r="R847" s="34"/>
      <c r="S847" s="34"/>
      <c r="T847" s="34"/>
      <c r="U847" s="34"/>
      <c r="V847" s="34"/>
      <c r="W847" s="34"/>
      <c r="X847" s="34"/>
      <c r="Y847" s="34"/>
      <c r="Z847" s="34"/>
    </row>
    <row r="848" spans="1:26" x14ac:dyDescent="0.2">
      <c r="A848" s="34"/>
      <c r="B848" s="34"/>
      <c r="C848" s="34"/>
      <c r="D848" s="34"/>
      <c r="E848" s="34"/>
      <c r="F848" s="34"/>
      <c r="G848" s="34"/>
      <c r="H848" s="34"/>
      <c r="I848" s="34"/>
      <c r="K848" s="34"/>
      <c r="L848" s="34"/>
      <c r="M848" s="34"/>
      <c r="N848" s="34"/>
      <c r="O848" s="34"/>
      <c r="P848" s="34"/>
      <c r="Q848" s="34"/>
      <c r="R848" s="34"/>
      <c r="S848" s="34"/>
      <c r="T848" s="34"/>
      <c r="U848" s="34"/>
      <c r="V848" s="34"/>
      <c r="W848" s="34"/>
      <c r="X848" s="34"/>
      <c r="Y848" s="34"/>
      <c r="Z848" s="34"/>
    </row>
    <row r="849" spans="1:26" x14ac:dyDescent="0.2">
      <c r="A849" s="34"/>
      <c r="B849" s="34"/>
      <c r="C849" s="34"/>
      <c r="D849" s="34"/>
      <c r="E849" s="34"/>
      <c r="F849" s="34"/>
      <c r="G849" s="34"/>
      <c r="H849" s="34"/>
      <c r="I849" s="34"/>
      <c r="K849" s="34"/>
      <c r="L849" s="34"/>
      <c r="M849" s="34"/>
      <c r="N849" s="34"/>
      <c r="O849" s="34"/>
      <c r="P849" s="34"/>
      <c r="Q849" s="34"/>
      <c r="R849" s="34"/>
      <c r="S849" s="34"/>
      <c r="T849" s="34"/>
      <c r="U849" s="34"/>
      <c r="V849" s="34"/>
      <c r="W849" s="34"/>
      <c r="X849" s="34"/>
      <c r="Y849" s="34"/>
      <c r="Z849" s="34"/>
    </row>
    <row r="850" spans="1:26" x14ac:dyDescent="0.2">
      <c r="A850" s="34"/>
      <c r="B850" s="34"/>
      <c r="C850" s="34"/>
      <c r="D850" s="34"/>
      <c r="E850" s="34"/>
      <c r="F850" s="34"/>
      <c r="G850" s="34"/>
      <c r="H850" s="34"/>
      <c r="I850" s="34"/>
      <c r="K850" s="34"/>
      <c r="L850" s="34"/>
      <c r="M850" s="34"/>
      <c r="N850" s="34"/>
      <c r="O850" s="34"/>
      <c r="P850" s="34"/>
      <c r="Q850" s="34"/>
      <c r="R850" s="34"/>
      <c r="S850" s="34"/>
      <c r="T850" s="34"/>
      <c r="U850" s="34"/>
      <c r="V850" s="34"/>
      <c r="W850" s="34"/>
      <c r="X850" s="34"/>
      <c r="Y850" s="34"/>
      <c r="Z850" s="34"/>
    </row>
    <row r="851" spans="1:26" x14ac:dyDescent="0.2">
      <c r="A851" s="34"/>
      <c r="B851" s="34"/>
      <c r="C851" s="34"/>
      <c r="D851" s="34"/>
      <c r="E851" s="34"/>
      <c r="F851" s="34"/>
      <c r="G851" s="34"/>
      <c r="H851" s="34"/>
      <c r="I851" s="34"/>
      <c r="K851" s="34"/>
      <c r="L851" s="34"/>
      <c r="M851" s="34"/>
      <c r="N851" s="34"/>
      <c r="O851" s="34"/>
      <c r="P851" s="34"/>
      <c r="Q851" s="34"/>
      <c r="R851" s="34"/>
      <c r="S851" s="34"/>
      <c r="T851" s="34"/>
      <c r="U851" s="34"/>
      <c r="V851" s="34"/>
      <c r="W851" s="34"/>
      <c r="X851" s="34"/>
      <c r="Y851" s="34"/>
      <c r="Z851" s="34"/>
    </row>
    <row r="852" spans="1:26" x14ac:dyDescent="0.2">
      <c r="A852" s="34"/>
      <c r="B852" s="34"/>
      <c r="C852" s="34"/>
      <c r="D852" s="34"/>
      <c r="E852" s="34"/>
      <c r="F852" s="34"/>
      <c r="G852" s="34"/>
      <c r="H852" s="34"/>
      <c r="I852" s="34"/>
      <c r="K852" s="34"/>
      <c r="L852" s="34"/>
      <c r="M852" s="34"/>
      <c r="N852" s="34"/>
      <c r="O852" s="34"/>
      <c r="P852" s="34"/>
      <c r="Q852" s="34"/>
      <c r="R852" s="34"/>
      <c r="S852" s="34"/>
      <c r="T852" s="34"/>
      <c r="U852" s="34"/>
      <c r="V852" s="34"/>
      <c r="W852" s="34"/>
      <c r="X852" s="34"/>
      <c r="Y852" s="34"/>
      <c r="Z852" s="34"/>
    </row>
    <row r="853" spans="1:26" x14ac:dyDescent="0.2">
      <c r="A853" s="34"/>
      <c r="B853" s="34"/>
      <c r="C853" s="34"/>
      <c r="D853" s="34"/>
      <c r="E853" s="34"/>
      <c r="F853" s="34"/>
      <c r="G853" s="34"/>
      <c r="H853" s="34"/>
      <c r="I853" s="34"/>
      <c r="K853" s="34"/>
      <c r="L853" s="34"/>
      <c r="M853" s="34"/>
      <c r="N853" s="34"/>
      <c r="O853" s="34"/>
      <c r="P853" s="34"/>
      <c r="Q853" s="34"/>
      <c r="R853" s="34"/>
      <c r="S853" s="34"/>
      <c r="T853" s="34"/>
      <c r="U853" s="34"/>
      <c r="V853" s="34"/>
      <c r="W853" s="34"/>
      <c r="X853" s="34"/>
      <c r="Y853" s="34"/>
      <c r="Z853" s="34"/>
    </row>
    <row r="854" spans="1:26" x14ac:dyDescent="0.2">
      <c r="A854" s="34"/>
      <c r="B854" s="34"/>
      <c r="C854" s="34"/>
      <c r="D854" s="34"/>
      <c r="E854" s="34"/>
      <c r="F854" s="34"/>
      <c r="G854" s="34"/>
      <c r="H854" s="34"/>
      <c r="I854" s="34"/>
      <c r="K854" s="34"/>
      <c r="L854" s="34"/>
      <c r="M854" s="34"/>
      <c r="N854" s="34"/>
      <c r="O854" s="34"/>
      <c r="P854" s="34"/>
      <c r="Q854" s="34"/>
      <c r="R854" s="34"/>
      <c r="S854" s="34"/>
      <c r="T854" s="34"/>
      <c r="U854" s="34"/>
      <c r="V854" s="34"/>
      <c r="W854" s="34"/>
      <c r="X854" s="34"/>
      <c r="Y854" s="34"/>
      <c r="Z854" s="34"/>
    </row>
    <row r="855" spans="1:26" x14ac:dyDescent="0.2">
      <c r="A855" s="34"/>
      <c r="B855" s="34"/>
      <c r="C855" s="34"/>
      <c r="D855" s="34"/>
      <c r="E855" s="34"/>
      <c r="F855" s="34"/>
      <c r="G855" s="34"/>
      <c r="H855" s="34"/>
      <c r="I855" s="34"/>
      <c r="K855" s="34"/>
      <c r="L855" s="34"/>
      <c r="M855" s="34"/>
      <c r="N855" s="34"/>
      <c r="O855" s="34"/>
      <c r="P855" s="34"/>
      <c r="Q855" s="34"/>
      <c r="R855" s="34"/>
      <c r="S855" s="34"/>
      <c r="T855" s="34"/>
      <c r="U855" s="34"/>
      <c r="V855" s="34"/>
      <c r="W855" s="34"/>
      <c r="X855" s="34"/>
      <c r="Y855" s="34"/>
      <c r="Z855" s="34"/>
    </row>
    <row r="856" spans="1:26" x14ac:dyDescent="0.2">
      <c r="A856" s="34"/>
      <c r="B856" s="34"/>
      <c r="C856" s="34"/>
      <c r="D856" s="34"/>
      <c r="E856" s="34"/>
      <c r="F856" s="34"/>
      <c r="G856" s="34"/>
      <c r="H856" s="34"/>
      <c r="I856" s="34"/>
      <c r="K856" s="34"/>
      <c r="L856" s="34"/>
      <c r="M856" s="34"/>
      <c r="N856" s="34"/>
      <c r="O856" s="34"/>
      <c r="P856" s="34"/>
      <c r="Q856" s="34"/>
      <c r="R856" s="34"/>
      <c r="S856" s="34"/>
      <c r="T856" s="34"/>
      <c r="U856" s="34"/>
      <c r="V856" s="34"/>
      <c r="W856" s="34"/>
      <c r="X856" s="34"/>
      <c r="Y856" s="34"/>
      <c r="Z856" s="34"/>
    </row>
    <row r="857" spans="1:26" x14ac:dyDescent="0.2">
      <c r="A857" s="34"/>
      <c r="B857" s="34"/>
      <c r="C857" s="34"/>
      <c r="D857" s="34"/>
      <c r="E857" s="34"/>
      <c r="F857" s="34"/>
      <c r="G857" s="34"/>
      <c r="H857" s="34"/>
      <c r="I857" s="34"/>
      <c r="K857" s="34"/>
      <c r="L857" s="34"/>
      <c r="M857" s="34"/>
      <c r="N857" s="34"/>
      <c r="O857" s="34"/>
      <c r="P857" s="34"/>
      <c r="Q857" s="34"/>
      <c r="R857" s="34"/>
      <c r="S857" s="34"/>
      <c r="T857" s="34"/>
      <c r="U857" s="34"/>
      <c r="V857" s="34"/>
      <c r="W857" s="34"/>
      <c r="X857" s="34"/>
      <c r="Y857" s="34"/>
      <c r="Z857" s="34"/>
    </row>
    <row r="858" spans="1:26" x14ac:dyDescent="0.2">
      <c r="A858" s="34"/>
      <c r="B858" s="34"/>
      <c r="C858" s="34"/>
      <c r="D858" s="34"/>
      <c r="E858" s="34"/>
      <c r="F858" s="34"/>
      <c r="G858" s="34"/>
      <c r="H858" s="34"/>
      <c r="I858" s="34"/>
      <c r="K858" s="34"/>
      <c r="L858" s="34"/>
      <c r="M858" s="34"/>
      <c r="N858" s="34"/>
      <c r="O858" s="34"/>
      <c r="P858" s="34"/>
      <c r="Q858" s="34"/>
      <c r="R858" s="34"/>
      <c r="S858" s="34"/>
      <c r="T858" s="34"/>
      <c r="U858" s="34"/>
      <c r="V858" s="34"/>
      <c r="W858" s="34"/>
      <c r="X858" s="34"/>
      <c r="Y858" s="34"/>
      <c r="Z858" s="34"/>
    </row>
    <row r="859" spans="1:26" x14ac:dyDescent="0.2">
      <c r="A859" s="34"/>
      <c r="B859" s="34"/>
      <c r="C859" s="34"/>
      <c r="D859" s="34"/>
      <c r="E859" s="34"/>
      <c r="F859" s="34"/>
      <c r="G859" s="34"/>
      <c r="H859" s="34"/>
      <c r="I859" s="34"/>
      <c r="K859" s="34"/>
      <c r="L859" s="34"/>
      <c r="M859" s="34"/>
      <c r="N859" s="34"/>
      <c r="O859" s="34"/>
      <c r="P859" s="34"/>
      <c r="Q859" s="34"/>
      <c r="R859" s="34"/>
      <c r="S859" s="34"/>
      <c r="T859" s="34"/>
      <c r="U859" s="34"/>
      <c r="V859" s="34"/>
      <c r="W859" s="34"/>
      <c r="X859" s="34"/>
      <c r="Y859" s="34"/>
      <c r="Z859" s="34"/>
    </row>
    <row r="860" spans="1:26" x14ac:dyDescent="0.2">
      <c r="A860" s="34"/>
      <c r="B860" s="34"/>
      <c r="C860" s="34"/>
      <c r="D860" s="34"/>
      <c r="E860" s="34"/>
      <c r="F860" s="34"/>
      <c r="G860" s="34"/>
      <c r="H860" s="34"/>
      <c r="I860" s="34"/>
      <c r="K860" s="34"/>
      <c r="L860" s="34"/>
      <c r="M860" s="34"/>
      <c r="N860" s="34"/>
      <c r="O860" s="34"/>
      <c r="P860" s="34"/>
      <c r="Q860" s="34"/>
      <c r="R860" s="34"/>
      <c r="S860" s="34"/>
      <c r="T860" s="34"/>
      <c r="U860" s="34"/>
      <c r="V860" s="34"/>
      <c r="W860" s="34"/>
      <c r="X860" s="34"/>
      <c r="Y860" s="34"/>
      <c r="Z860" s="34"/>
    </row>
    <row r="861" spans="1:26" x14ac:dyDescent="0.2">
      <c r="A861" s="34"/>
      <c r="B861" s="34"/>
      <c r="C861" s="34"/>
      <c r="D861" s="34"/>
      <c r="E861" s="34"/>
      <c r="F861" s="34"/>
      <c r="G861" s="34"/>
      <c r="H861" s="34"/>
      <c r="I861" s="34"/>
      <c r="K861" s="34"/>
      <c r="L861" s="34"/>
      <c r="M861" s="34"/>
      <c r="N861" s="34"/>
      <c r="O861" s="34"/>
      <c r="P861" s="34"/>
      <c r="Q861" s="34"/>
      <c r="R861" s="34"/>
      <c r="S861" s="34"/>
      <c r="T861" s="34"/>
      <c r="U861" s="34"/>
      <c r="V861" s="34"/>
      <c r="W861" s="34"/>
      <c r="X861" s="34"/>
      <c r="Y861" s="34"/>
      <c r="Z861" s="34"/>
    </row>
    <row r="862" spans="1:26" x14ac:dyDescent="0.2">
      <c r="A862" s="34"/>
      <c r="B862" s="34"/>
      <c r="C862" s="34"/>
      <c r="D862" s="34"/>
      <c r="E862" s="34"/>
      <c r="F862" s="34"/>
      <c r="G862" s="34"/>
      <c r="H862" s="34"/>
      <c r="I862" s="34"/>
      <c r="K862" s="34"/>
      <c r="L862" s="34"/>
      <c r="M862" s="34"/>
      <c r="N862" s="34"/>
      <c r="O862" s="34"/>
      <c r="P862" s="34"/>
      <c r="Q862" s="34"/>
      <c r="R862" s="34"/>
      <c r="S862" s="34"/>
      <c r="T862" s="34"/>
      <c r="U862" s="34"/>
      <c r="V862" s="34"/>
      <c r="W862" s="34"/>
      <c r="X862" s="34"/>
      <c r="Y862" s="34"/>
      <c r="Z862" s="34"/>
    </row>
    <row r="863" spans="1:26" x14ac:dyDescent="0.2">
      <c r="A863" s="34"/>
      <c r="B863" s="34"/>
      <c r="C863" s="34"/>
      <c r="D863" s="34"/>
      <c r="E863" s="34"/>
      <c r="F863" s="34"/>
      <c r="G863" s="34"/>
      <c r="H863" s="34"/>
      <c r="I863" s="34"/>
      <c r="K863" s="34"/>
      <c r="L863" s="34"/>
      <c r="M863" s="34"/>
      <c r="N863" s="34"/>
      <c r="O863" s="34"/>
      <c r="P863" s="34"/>
      <c r="Q863" s="34"/>
      <c r="R863" s="34"/>
      <c r="S863" s="34"/>
      <c r="T863" s="34"/>
      <c r="U863" s="34"/>
      <c r="V863" s="34"/>
      <c r="W863" s="34"/>
      <c r="X863" s="34"/>
      <c r="Y863" s="34"/>
      <c r="Z863" s="34"/>
    </row>
    <row r="864" spans="1:26" x14ac:dyDescent="0.2">
      <c r="A864" s="34"/>
      <c r="B864" s="34"/>
      <c r="C864" s="34"/>
      <c r="D864" s="34"/>
      <c r="E864" s="34"/>
      <c r="F864" s="34"/>
      <c r="G864" s="34"/>
      <c r="H864" s="34"/>
      <c r="I864" s="34"/>
      <c r="K864" s="34"/>
      <c r="L864" s="34"/>
      <c r="M864" s="34"/>
      <c r="N864" s="34"/>
      <c r="O864" s="34"/>
      <c r="P864" s="34"/>
      <c r="Q864" s="34"/>
      <c r="R864" s="34"/>
      <c r="S864" s="34"/>
      <c r="T864" s="34"/>
      <c r="U864" s="34"/>
      <c r="V864" s="34"/>
      <c r="W864" s="34"/>
      <c r="X864" s="34"/>
      <c r="Y864" s="34"/>
      <c r="Z864" s="34"/>
    </row>
    <row r="865" spans="1:26" x14ac:dyDescent="0.2">
      <c r="A865" s="34"/>
      <c r="B865" s="34"/>
      <c r="C865" s="34"/>
      <c r="D865" s="34"/>
      <c r="E865" s="34"/>
      <c r="F865" s="34"/>
      <c r="G865" s="34"/>
      <c r="H865" s="34"/>
      <c r="I865" s="34"/>
      <c r="K865" s="34"/>
      <c r="L865" s="34"/>
      <c r="M865" s="34"/>
      <c r="N865" s="34"/>
      <c r="O865" s="34"/>
      <c r="P865" s="34"/>
      <c r="Q865" s="34"/>
      <c r="R865" s="34"/>
      <c r="S865" s="34"/>
      <c r="T865" s="34"/>
      <c r="U865" s="34"/>
      <c r="V865" s="34"/>
      <c r="W865" s="34"/>
      <c r="X865" s="34"/>
      <c r="Y865" s="34"/>
      <c r="Z865" s="34"/>
    </row>
    <row r="866" spans="1:26" x14ac:dyDescent="0.2">
      <c r="A866" s="34"/>
      <c r="B866" s="34"/>
      <c r="C866" s="34"/>
      <c r="D866" s="34"/>
      <c r="E866" s="34"/>
      <c r="F866" s="34"/>
      <c r="G866" s="34"/>
      <c r="H866" s="34"/>
      <c r="I866" s="34"/>
      <c r="K866" s="34"/>
      <c r="L866" s="34"/>
      <c r="M866" s="34"/>
      <c r="N866" s="34"/>
      <c r="O866" s="34"/>
      <c r="P866" s="34"/>
      <c r="Q866" s="34"/>
      <c r="R866" s="34"/>
      <c r="S866" s="34"/>
      <c r="T866" s="34"/>
      <c r="U866" s="34"/>
      <c r="V866" s="34"/>
      <c r="W866" s="34"/>
      <c r="X866" s="34"/>
      <c r="Y866" s="34"/>
      <c r="Z866" s="34"/>
    </row>
    <row r="867" spans="1:26" x14ac:dyDescent="0.2">
      <c r="A867" s="34"/>
      <c r="B867" s="34"/>
      <c r="C867" s="34"/>
      <c r="D867" s="34"/>
      <c r="E867" s="34"/>
      <c r="F867" s="34"/>
      <c r="G867" s="34"/>
      <c r="H867" s="34"/>
      <c r="I867" s="34"/>
      <c r="K867" s="34"/>
      <c r="L867" s="34"/>
      <c r="M867" s="34"/>
      <c r="N867" s="34"/>
      <c r="O867" s="34"/>
      <c r="P867" s="34"/>
      <c r="Q867" s="34"/>
      <c r="R867" s="34"/>
      <c r="S867" s="34"/>
      <c r="T867" s="34"/>
      <c r="U867" s="34"/>
      <c r="V867" s="34"/>
      <c r="W867" s="34"/>
      <c r="X867" s="34"/>
      <c r="Y867" s="34"/>
      <c r="Z867" s="34"/>
    </row>
    <row r="868" spans="1:26" x14ac:dyDescent="0.2">
      <c r="A868" s="34"/>
      <c r="B868" s="34"/>
      <c r="C868" s="34"/>
      <c r="D868" s="34"/>
      <c r="E868" s="34"/>
      <c r="F868" s="34"/>
      <c r="G868" s="34"/>
      <c r="H868" s="34"/>
      <c r="I868" s="34"/>
      <c r="K868" s="34"/>
      <c r="L868" s="34"/>
      <c r="M868" s="34"/>
      <c r="N868" s="34"/>
      <c r="O868" s="34"/>
      <c r="P868" s="34"/>
      <c r="Q868" s="34"/>
      <c r="R868" s="34"/>
      <c r="S868" s="34"/>
      <c r="T868" s="34"/>
      <c r="U868" s="34"/>
      <c r="V868" s="34"/>
      <c r="W868" s="34"/>
      <c r="X868" s="34"/>
      <c r="Y868" s="34"/>
      <c r="Z868" s="34"/>
    </row>
    <row r="869" spans="1:26" x14ac:dyDescent="0.2">
      <c r="A869" s="34"/>
      <c r="B869" s="34"/>
      <c r="C869" s="34"/>
      <c r="D869" s="34"/>
      <c r="E869" s="34"/>
      <c r="F869" s="34"/>
      <c r="G869" s="34"/>
      <c r="H869" s="34"/>
      <c r="I869" s="34"/>
      <c r="K869" s="34"/>
      <c r="L869" s="34"/>
      <c r="M869" s="34"/>
      <c r="N869" s="34"/>
      <c r="O869" s="34"/>
      <c r="P869" s="34"/>
      <c r="Q869" s="34"/>
      <c r="R869" s="34"/>
      <c r="S869" s="34"/>
      <c r="T869" s="34"/>
      <c r="U869" s="34"/>
      <c r="V869" s="34"/>
      <c r="W869" s="34"/>
      <c r="X869" s="34"/>
      <c r="Y869" s="34"/>
      <c r="Z869" s="34"/>
    </row>
    <row r="870" spans="1:26" x14ac:dyDescent="0.2">
      <c r="A870" s="34"/>
      <c r="B870" s="34"/>
      <c r="C870" s="34"/>
      <c r="D870" s="34"/>
      <c r="E870" s="34"/>
      <c r="F870" s="34"/>
      <c r="G870" s="34"/>
      <c r="H870" s="34"/>
      <c r="I870" s="34"/>
      <c r="K870" s="34"/>
      <c r="L870" s="34"/>
      <c r="M870" s="34"/>
      <c r="N870" s="34"/>
      <c r="O870" s="34"/>
      <c r="P870" s="34"/>
      <c r="Q870" s="34"/>
      <c r="R870" s="34"/>
      <c r="S870" s="34"/>
      <c r="T870" s="34"/>
      <c r="U870" s="34"/>
      <c r="V870" s="34"/>
      <c r="W870" s="34"/>
      <c r="X870" s="34"/>
      <c r="Y870" s="34"/>
      <c r="Z870" s="34"/>
    </row>
    <row r="871" spans="1:26" x14ac:dyDescent="0.2">
      <c r="A871" s="34"/>
      <c r="B871" s="34"/>
      <c r="C871" s="34"/>
      <c r="D871" s="34"/>
      <c r="E871" s="34"/>
      <c r="F871" s="34"/>
      <c r="G871" s="34"/>
      <c r="H871" s="34"/>
      <c r="I871" s="34"/>
      <c r="K871" s="34"/>
      <c r="L871" s="34"/>
      <c r="M871" s="34"/>
      <c r="N871" s="34"/>
      <c r="O871" s="34"/>
      <c r="P871" s="34"/>
      <c r="Q871" s="34"/>
      <c r="R871" s="34"/>
      <c r="S871" s="34"/>
      <c r="T871" s="34"/>
      <c r="U871" s="34"/>
      <c r="V871" s="34"/>
      <c r="W871" s="34"/>
      <c r="X871" s="34"/>
      <c r="Y871" s="34"/>
      <c r="Z871" s="34"/>
    </row>
    <row r="872" spans="1:26" x14ac:dyDescent="0.2">
      <c r="A872" s="34"/>
      <c r="B872" s="34"/>
      <c r="C872" s="34"/>
      <c r="D872" s="34"/>
      <c r="E872" s="34"/>
      <c r="F872" s="34"/>
      <c r="G872" s="34"/>
      <c r="H872" s="34"/>
      <c r="I872" s="34"/>
      <c r="K872" s="34"/>
      <c r="L872" s="34"/>
      <c r="M872" s="34"/>
      <c r="N872" s="34"/>
      <c r="O872" s="34"/>
      <c r="P872" s="34"/>
      <c r="Q872" s="34"/>
      <c r="R872" s="34"/>
      <c r="S872" s="34"/>
      <c r="T872" s="34"/>
      <c r="U872" s="34"/>
      <c r="V872" s="34"/>
      <c r="W872" s="34"/>
      <c r="X872" s="34"/>
      <c r="Y872" s="34"/>
      <c r="Z872" s="34"/>
    </row>
    <row r="873" spans="1:26" x14ac:dyDescent="0.2">
      <c r="A873" s="34"/>
      <c r="B873" s="34"/>
      <c r="C873" s="34"/>
      <c r="D873" s="34"/>
      <c r="E873" s="34"/>
      <c r="F873" s="34"/>
      <c r="G873" s="34"/>
      <c r="H873" s="34"/>
      <c r="I873" s="34"/>
      <c r="K873" s="34"/>
      <c r="L873" s="34"/>
      <c r="M873" s="34"/>
      <c r="N873" s="34"/>
      <c r="O873" s="34"/>
      <c r="P873" s="34"/>
      <c r="Q873" s="34"/>
      <c r="R873" s="34"/>
      <c r="S873" s="34"/>
      <c r="T873" s="34"/>
      <c r="U873" s="34"/>
      <c r="V873" s="34"/>
      <c r="W873" s="34"/>
      <c r="X873" s="34"/>
      <c r="Y873" s="34"/>
      <c r="Z873" s="34"/>
    </row>
    <row r="874" spans="1:26" x14ac:dyDescent="0.2">
      <c r="A874" s="34"/>
      <c r="B874" s="34"/>
      <c r="C874" s="34"/>
      <c r="D874" s="34"/>
      <c r="E874" s="34"/>
      <c r="F874" s="34"/>
      <c r="G874" s="34"/>
      <c r="H874" s="34"/>
      <c r="I874" s="34"/>
      <c r="K874" s="34"/>
      <c r="L874" s="34"/>
      <c r="M874" s="34"/>
      <c r="N874" s="34"/>
      <c r="O874" s="34"/>
      <c r="P874" s="34"/>
      <c r="Q874" s="34"/>
      <c r="R874" s="34"/>
      <c r="S874" s="34"/>
      <c r="T874" s="34"/>
      <c r="U874" s="34"/>
      <c r="V874" s="34"/>
      <c r="W874" s="34"/>
      <c r="X874" s="34"/>
      <c r="Y874" s="34"/>
      <c r="Z874" s="34"/>
    </row>
    <row r="875" spans="1:26" x14ac:dyDescent="0.2">
      <c r="A875" s="34"/>
      <c r="B875" s="34"/>
      <c r="C875" s="34"/>
      <c r="D875" s="34"/>
      <c r="E875" s="34"/>
      <c r="F875" s="34"/>
      <c r="G875" s="34"/>
      <c r="H875" s="34"/>
      <c r="I875" s="34"/>
      <c r="K875" s="34"/>
      <c r="L875" s="34"/>
      <c r="M875" s="34"/>
      <c r="N875" s="34"/>
      <c r="O875" s="34"/>
      <c r="P875" s="34"/>
      <c r="Q875" s="34"/>
      <c r="R875" s="34"/>
      <c r="S875" s="34"/>
      <c r="T875" s="34"/>
      <c r="U875" s="34"/>
      <c r="V875" s="34"/>
      <c r="W875" s="34"/>
      <c r="X875" s="34"/>
      <c r="Y875" s="34"/>
      <c r="Z875" s="34"/>
    </row>
    <row r="876" spans="1:26" x14ac:dyDescent="0.2">
      <c r="A876" s="34"/>
      <c r="B876" s="34"/>
      <c r="C876" s="34"/>
      <c r="D876" s="34"/>
      <c r="E876" s="34"/>
      <c r="F876" s="34"/>
      <c r="G876" s="34"/>
      <c r="H876" s="34"/>
      <c r="I876" s="34"/>
      <c r="K876" s="34"/>
      <c r="L876" s="34"/>
      <c r="M876" s="34"/>
      <c r="N876" s="34"/>
      <c r="O876" s="34"/>
      <c r="P876" s="34"/>
      <c r="Q876" s="34"/>
      <c r="R876" s="34"/>
      <c r="S876" s="34"/>
      <c r="T876" s="34"/>
      <c r="U876" s="34"/>
      <c r="V876" s="34"/>
      <c r="W876" s="34"/>
      <c r="X876" s="34"/>
      <c r="Y876" s="34"/>
      <c r="Z876" s="34"/>
    </row>
    <row r="877" spans="1:26" x14ac:dyDescent="0.2">
      <c r="A877" s="34"/>
      <c r="B877" s="34"/>
      <c r="C877" s="34"/>
      <c r="D877" s="34"/>
      <c r="E877" s="34"/>
      <c r="F877" s="34"/>
      <c r="G877" s="34"/>
      <c r="H877" s="34"/>
      <c r="I877" s="34"/>
      <c r="K877" s="34"/>
      <c r="L877" s="34"/>
      <c r="M877" s="34"/>
      <c r="N877" s="34"/>
      <c r="O877" s="34"/>
      <c r="P877" s="34"/>
      <c r="Q877" s="34"/>
      <c r="R877" s="34"/>
      <c r="S877" s="34"/>
      <c r="T877" s="34"/>
      <c r="U877" s="34"/>
      <c r="V877" s="34"/>
      <c r="W877" s="34"/>
      <c r="X877" s="34"/>
      <c r="Y877" s="34"/>
      <c r="Z877" s="34"/>
    </row>
    <row r="878" spans="1:26" x14ac:dyDescent="0.2">
      <c r="A878" s="34"/>
      <c r="B878" s="34"/>
      <c r="C878" s="34"/>
      <c r="D878" s="34"/>
      <c r="E878" s="34"/>
      <c r="F878" s="34"/>
      <c r="G878" s="34"/>
      <c r="H878" s="34"/>
      <c r="I878" s="34"/>
      <c r="K878" s="34"/>
      <c r="L878" s="34"/>
      <c r="M878" s="34"/>
      <c r="N878" s="34"/>
      <c r="O878" s="34"/>
      <c r="P878" s="34"/>
      <c r="Q878" s="34"/>
      <c r="R878" s="34"/>
      <c r="S878" s="34"/>
      <c r="T878" s="34"/>
      <c r="U878" s="34"/>
      <c r="V878" s="34"/>
      <c r="W878" s="34"/>
      <c r="X878" s="34"/>
      <c r="Y878" s="34"/>
      <c r="Z878" s="34"/>
    </row>
    <row r="879" spans="1:26" x14ac:dyDescent="0.2">
      <c r="A879" s="34"/>
      <c r="B879" s="34"/>
      <c r="C879" s="34"/>
      <c r="D879" s="34"/>
      <c r="E879" s="34"/>
      <c r="F879" s="34"/>
      <c r="G879" s="34"/>
      <c r="H879" s="34"/>
      <c r="I879" s="34"/>
      <c r="K879" s="34"/>
      <c r="L879" s="34"/>
      <c r="M879" s="34"/>
      <c r="N879" s="34"/>
      <c r="O879" s="34"/>
      <c r="P879" s="34"/>
      <c r="Q879" s="34"/>
      <c r="R879" s="34"/>
      <c r="S879" s="34"/>
      <c r="T879" s="34"/>
      <c r="U879" s="34"/>
      <c r="V879" s="34"/>
      <c r="W879" s="34"/>
      <c r="X879" s="34"/>
      <c r="Y879" s="34"/>
      <c r="Z879" s="34"/>
    </row>
    <row r="880" spans="1:26" x14ac:dyDescent="0.2">
      <c r="A880" s="34"/>
      <c r="B880" s="34"/>
      <c r="C880" s="34"/>
      <c r="D880" s="34"/>
      <c r="E880" s="34"/>
      <c r="F880" s="34"/>
      <c r="G880" s="34"/>
      <c r="H880" s="34"/>
      <c r="I880" s="34"/>
      <c r="K880" s="34"/>
      <c r="L880" s="34"/>
      <c r="M880" s="34"/>
      <c r="N880" s="34"/>
      <c r="O880" s="34"/>
      <c r="P880" s="34"/>
      <c r="Q880" s="34"/>
      <c r="R880" s="34"/>
      <c r="S880" s="34"/>
      <c r="T880" s="34"/>
      <c r="U880" s="34"/>
      <c r="V880" s="34"/>
      <c r="W880" s="34"/>
      <c r="X880" s="34"/>
      <c r="Y880" s="34"/>
      <c r="Z880" s="34"/>
    </row>
    <row r="881" spans="1:26" x14ac:dyDescent="0.2">
      <c r="A881" s="34"/>
      <c r="B881" s="34"/>
      <c r="C881" s="34"/>
      <c r="D881" s="34"/>
      <c r="E881" s="34"/>
      <c r="F881" s="34"/>
      <c r="G881" s="34"/>
      <c r="H881" s="34"/>
      <c r="I881" s="34"/>
      <c r="K881" s="34"/>
      <c r="L881" s="34"/>
      <c r="M881" s="34"/>
      <c r="N881" s="34"/>
      <c r="O881" s="34"/>
      <c r="P881" s="34"/>
      <c r="Q881" s="34"/>
      <c r="R881" s="34"/>
      <c r="S881" s="34"/>
      <c r="T881" s="34"/>
      <c r="U881" s="34"/>
      <c r="V881" s="34"/>
      <c r="W881" s="34"/>
      <c r="X881" s="34"/>
      <c r="Y881" s="34"/>
      <c r="Z881" s="34"/>
    </row>
    <row r="882" spans="1:26" x14ac:dyDescent="0.2">
      <c r="A882" s="34"/>
      <c r="B882" s="34"/>
      <c r="C882" s="34"/>
      <c r="D882" s="34"/>
      <c r="E882" s="34"/>
      <c r="F882" s="34"/>
      <c r="G882" s="34"/>
      <c r="H882" s="34"/>
      <c r="I882" s="34"/>
      <c r="K882" s="34"/>
      <c r="L882" s="34"/>
      <c r="M882" s="34"/>
      <c r="N882" s="34"/>
      <c r="O882" s="34"/>
      <c r="P882" s="34"/>
      <c r="Q882" s="34"/>
      <c r="R882" s="34"/>
      <c r="S882" s="34"/>
      <c r="T882" s="34"/>
      <c r="U882" s="34"/>
      <c r="V882" s="34"/>
      <c r="W882" s="34"/>
      <c r="X882" s="34"/>
      <c r="Y882" s="34"/>
      <c r="Z882" s="34"/>
    </row>
    <row r="883" spans="1:26" x14ac:dyDescent="0.2">
      <c r="A883" s="34"/>
      <c r="B883" s="34"/>
      <c r="C883" s="34"/>
      <c r="D883" s="34"/>
      <c r="E883" s="34"/>
      <c r="F883" s="34"/>
      <c r="G883" s="34"/>
      <c r="H883" s="34"/>
      <c r="I883" s="34"/>
      <c r="K883" s="34"/>
      <c r="L883" s="34"/>
      <c r="M883" s="34"/>
      <c r="N883" s="34"/>
      <c r="O883" s="34"/>
      <c r="P883" s="34"/>
      <c r="Q883" s="34"/>
      <c r="R883" s="34"/>
      <c r="S883" s="34"/>
      <c r="T883" s="34"/>
      <c r="U883" s="34"/>
      <c r="V883" s="34"/>
      <c r="W883" s="34"/>
      <c r="X883" s="34"/>
      <c r="Y883" s="34"/>
      <c r="Z883" s="34"/>
    </row>
    <row r="884" spans="1:26" x14ac:dyDescent="0.2">
      <c r="A884" s="34"/>
      <c r="B884" s="34"/>
      <c r="C884" s="34"/>
      <c r="D884" s="34"/>
      <c r="E884" s="34"/>
      <c r="F884" s="34"/>
      <c r="G884" s="34"/>
      <c r="H884" s="34"/>
      <c r="I884" s="34"/>
      <c r="K884" s="34"/>
      <c r="L884" s="34"/>
      <c r="M884" s="34"/>
      <c r="N884" s="34"/>
      <c r="O884" s="34"/>
      <c r="P884" s="34"/>
      <c r="Q884" s="34"/>
      <c r="R884" s="34"/>
      <c r="S884" s="34"/>
      <c r="T884" s="34"/>
      <c r="U884" s="34"/>
      <c r="V884" s="34"/>
      <c r="W884" s="34"/>
      <c r="X884" s="34"/>
      <c r="Y884" s="34"/>
      <c r="Z884" s="34"/>
    </row>
    <row r="885" spans="1:26" x14ac:dyDescent="0.2">
      <c r="A885" s="34"/>
      <c r="B885" s="34"/>
      <c r="C885" s="34"/>
      <c r="D885" s="34"/>
      <c r="E885" s="34"/>
      <c r="F885" s="34"/>
      <c r="G885" s="34"/>
      <c r="H885" s="34"/>
      <c r="I885" s="34"/>
      <c r="K885" s="34"/>
      <c r="L885" s="34"/>
      <c r="M885" s="34"/>
      <c r="N885" s="34"/>
      <c r="O885" s="34"/>
      <c r="P885" s="34"/>
      <c r="Q885" s="34"/>
      <c r="R885" s="34"/>
      <c r="S885" s="34"/>
      <c r="T885" s="34"/>
      <c r="U885" s="34"/>
      <c r="V885" s="34"/>
      <c r="W885" s="34"/>
      <c r="X885" s="34"/>
      <c r="Y885" s="34"/>
      <c r="Z885" s="34"/>
    </row>
    <row r="886" spans="1:26" x14ac:dyDescent="0.2">
      <c r="A886" s="34"/>
      <c r="B886" s="34"/>
      <c r="C886" s="34"/>
      <c r="D886" s="34"/>
      <c r="E886" s="34"/>
      <c r="F886" s="34"/>
      <c r="G886" s="34"/>
      <c r="H886" s="34"/>
      <c r="I886" s="34"/>
      <c r="K886" s="34"/>
      <c r="L886" s="34"/>
      <c r="M886" s="34"/>
      <c r="N886" s="34"/>
      <c r="O886" s="34"/>
      <c r="P886" s="34"/>
      <c r="Q886" s="34"/>
      <c r="R886" s="34"/>
      <c r="S886" s="34"/>
      <c r="T886" s="34"/>
      <c r="U886" s="34"/>
      <c r="V886" s="34"/>
      <c r="W886" s="34"/>
      <c r="X886" s="34"/>
      <c r="Y886" s="34"/>
      <c r="Z886" s="34"/>
    </row>
    <row r="887" spans="1:26" x14ac:dyDescent="0.2">
      <c r="A887" s="34"/>
      <c r="B887" s="34"/>
      <c r="C887" s="34"/>
      <c r="D887" s="34"/>
      <c r="E887" s="34"/>
      <c r="F887" s="34"/>
      <c r="G887" s="34"/>
      <c r="H887" s="34"/>
      <c r="I887" s="34"/>
      <c r="K887" s="34"/>
      <c r="L887" s="34"/>
      <c r="M887" s="34"/>
      <c r="N887" s="34"/>
      <c r="O887" s="34"/>
      <c r="P887" s="34"/>
      <c r="Q887" s="34"/>
      <c r="R887" s="34"/>
      <c r="S887" s="34"/>
      <c r="T887" s="34"/>
      <c r="U887" s="34"/>
      <c r="V887" s="34"/>
      <c r="W887" s="34"/>
      <c r="X887" s="34"/>
      <c r="Y887" s="34"/>
      <c r="Z887" s="34"/>
    </row>
    <row r="888" spans="1:26" x14ac:dyDescent="0.2">
      <c r="A888" s="34"/>
      <c r="B888" s="34"/>
      <c r="C888" s="34"/>
      <c r="D888" s="34"/>
      <c r="E888" s="34"/>
      <c r="F888" s="34"/>
      <c r="G888" s="34"/>
      <c r="H888" s="34"/>
      <c r="I888" s="34"/>
      <c r="K888" s="34"/>
      <c r="L888" s="34"/>
      <c r="M888" s="34"/>
      <c r="N888" s="34"/>
      <c r="O888" s="34"/>
      <c r="P888" s="34"/>
      <c r="Q888" s="34"/>
      <c r="R888" s="34"/>
      <c r="S888" s="34"/>
      <c r="T888" s="34"/>
      <c r="U888" s="34"/>
      <c r="V888" s="34"/>
      <c r="W888" s="34"/>
      <c r="X888" s="34"/>
      <c r="Y888" s="34"/>
      <c r="Z888" s="34"/>
    </row>
    <row r="889" spans="1:26" x14ac:dyDescent="0.2">
      <c r="A889" s="34"/>
      <c r="B889" s="34"/>
      <c r="C889" s="34"/>
      <c r="D889" s="34"/>
      <c r="E889" s="34"/>
      <c r="F889" s="34"/>
      <c r="G889" s="34"/>
      <c r="H889" s="34"/>
      <c r="I889" s="34"/>
      <c r="K889" s="34"/>
      <c r="L889" s="34"/>
      <c r="M889" s="34"/>
      <c r="N889" s="34"/>
      <c r="O889" s="34"/>
      <c r="P889" s="34"/>
      <c r="Q889" s="34"/>
      <c r="R889" s="34"/>
      <c r="S889" s="34"/>
      <c r="T889" s="34"/>
      <c r="U889" s="34"/>
      <c r="V889" s="34"/>
      <c r="W889" s="34"/>
      <c r="X889" s="34"/>
      <c r="Y889" s="34"/>
      <c r="Z889" s="34"/>
    </row>
    <row r="890" spans="1:26" x14ac:dyDescent="0.2">
      <c r="A890" s="34"/>
      <c r="B890" s="34"/>
      <c r="C890" s="34"/>
      <c r="D890" s="34"/>
      <c r="E890" s="34"/>
      <c r="F890" s="34"/>
      <c r="G890" s="34"/>
      <c r="H890" s="34"/>
      <c r="I890" s="34"/>
      <c r="K890" s="34"/>
      <c r="L890" s="34"/>
      <c r="M890" s="34"/>
      <c r="N890" s="34"/>
      <c r="O890" s="34"/>
      <c r="P890" s="34"/>
      <c r="Q890" s="34"/>
      <c r="R890" s="34"/>
      <c r="S890" s="34"/>
      <c r="T890" s="34"/>
      <c r="U890" s="34"/>
      <c r="V890" s="34"/>
      <c r="W890" s="34"/>
      <c r="X890" s="34"/>
      <c r="Y890" s="34"/>
      <c r="Z890" s="34"/>
    </row>
    <row r="891" spans="1:26" x14ac:dyDescent="0.2">
      <c r="A891" s="34"/>
      <c r="B891" s="34"/>
      <c r="C891" s="34"/>
      <c r="D891" s="34"/>
      <c r="E891" s="34"/>
      <c r="F891" s="34"/>
      <c r="G891" s="34"/>
      <c r="H891" s="34"/>
      <c r="I891" s="34"/>
      <c r="K891" s="34"/>
      <c r="L891" s="34"/>
      <c r="M891" s="34"/>
      <c r="N891" s="34"/>
      <c r="O891" s="34"/>
      <c r="P891" s="34"/>
      <c r="Q891" s="34"/>
      <c r="R891" s="34"/>
      <c r="S891" s="34"/>
      <c r="T891" s="34"/>
      <c r="U891" s="34"/>
      <c r="V891" s="34"/>
      <c r="W891" s="34"/>
      <c r="X891" s="34"/>
      <c r="Y891" s="34"/>
      <c r="Z891" s="34"/>
    </row>
    <row r="892" spans="1:26" x14ac:dyDescent="0.2">
      <c r="A892" s="34"/>
      <c r="B892" s="34"/>
      <c r="C892" s="34"/>
      <c r="D892" s="34"/>
      <c r="E892" s="34"/>
      <c r="F892" s="34"/>
      <c r="G892" s="34"/>
      <c r="H892" s="34"/>
      <c r="I892" s="34"/>
      <c r="K892" s="34"/>
      <c r="L892" s="34"/>
      <c r="M892" s="34"/>
      <c r="N892" s="34"/>
      <c r="O892" s="34"/>
      <c r="P892" s="34"/>
      <c r="Q892" s="34"/>
      <c r="R892" s="34"/>
      <c r="S892" s="34"/>
      <c r="T892" s="34"/>
      <c r="U892" s="34"/>
      <c r="V892" s="34"/>
      <c r="W892" s="34"/>
      <c r="X892" s="34"/>
      <c r="Y892" s="34"/>
      <c r="Z892" s="34"/>
    </row>
    <row r="893" spans="1:26" x14ac:dyDescent="0.2">
      <c r="A893" s="34"/>
      <c r="B893" s="34"/>
      <c r="C893" s="34"/>
      <c r="D893" s="34"/>
      <c r="E893" s="34"/>
      <c r="F893" s="34"/>
      <c r="G893" s="34"/>
      <c r="H893" s="34"/>
      <c r="I893" s="34"/>
      <c r="K893" s="34"/>
      <c r="L893" s="34"/>
      <c r="M893" s="34"/>
      <c r="N893" s="34"/>
      <c r="O893" s="34"/>
      <c r="P893" s="34"/>
      <c r="Q893" s="34"/>
      <c r="R893" s="34"/>
      <c r="S893" s="34"/>
      <c r="T893" s="34"/>
      <c r="U893" s="34"/>
      <c r="V893" s="34"/>
      <c r="W893" s="34"/>
      <c r="X893" s="34"/>
      <c r="Y893" s="34"/>
      <c r="Z893" s="34"/>
    </row>
    <row r="894" spans="1:26" x14ac:dyDescent="0.2">
      <c r="A894" s="34"/>
      <c r="B894" s="34"/>
      <c r="C894" s="34"/>
      <c r="D894" s="34"/>
      <c r="E894" s="34"/>
      <c r="F894" s="34"/>
      <c r="G894" s="34"/>
      <c r="H894" s="34"/>
      <c r="I894" s="34"/>
      <c r="K894" s="34"/>
      <c r="L894" s="34"/>
      <c r="M894" s="34"/>
      <c r="N894" s="34"/>
      <c r="O894" s="34"/>
      <c r="P894" s="34"/>
      <c r="Q894" s="34"/>
      <c r="R894" s="34"/>
      <c r="S894" s="34"/>
      <c r="T894" s="34"/>
      <c r="U894" s="34"/>
      <c r="V894" s="34"/>
      <c r="W894" s="34"/>
      <c r="X894" s="34"/>
      <c r="Y894" s="34"/>
      <c r="Z894" s="34"/>
    </row>
    <row r="895" spans="1:26" x14ac:dyDescent="0.2">
      <c r="A895" s="34"/>
      <c r="B895" s="34"/>
      <c r="C895" s="34"/>
      <c r="D895" s="34"/>
      <c r="E895" s="34"/>
      <c r="F895" s="34"/>
      <c r="G895" s="34"/>
      <c r="H895" s="34"/>
      <c r="I895" s="34"/>
      <c r="K895" s="34"/>
      <c r="L895" s="34"/>
      <c r="M895" s="34"/>
      <c r="N895" s="34"/>
      <c r="O895" s="34"/>
      <c r="P895" s="34"/>
      <c r="Q895" s="34"/>
      <c r="R895" s="34"/>
      <c r="S895" s="34"/>
      <c r="T895" s="34"/>
      <c r="U895" s="34"/>
      <c r="V895" s="34"/>
      <c r="W895" s="34"/>
      <c r="X895" s="34"/>
      <c r="Y895" s="34"/>
      <c r="Z895" s="34"/>
    </row>
    <row r="896" spans="1:26" x14ac:dyDescent="0.2">
      <c r="A896" s="34"/>
      <c r="B896" s="34"/>
      <c r="C896" s="34"/>
      <c r="D896" s="34"/>
      <c r="E896" s="34"/>
      <c r="F896" s="34"/>
      <c r="G896" s="34"/>
      <c r="H896" s="34"/>
      <c r="I896" s="34"/>
      <c r="K896" s="34"/>
      <c r="L896" s="34"/>
      <c r="M896" s="34"/>
      <c r="N896" s="34"/>
      <c r="O896" s="34"/>
      <c r="P896" s="34"/>
      <c r="Q896" s="34"/>
      <c r="R896" s="34"/>
      <c r="S896" s="34"/>
      <c r="T896" s="34"/>
      <c r="U896" s="34"/>
      <c r="V896" s="34"/>
      <c r="W896" s="34"/>
      <c r="X896" s="34"/>
      <c r="Y896" s="34"/>
      <c r="Z896" s="34"/>
    </row>
    <row r="897" spans="1:26" x14ac:dyDescent="0.2">
      <c r="A897" s="34"/>
      <c r="B897" s="34"/>
      <c r="C897" s="34"/>
      <c r="D897" s="34"/>
      <c r="E897" s="34"/>
      <c r="F897" s="34"/>
      <c r="G897" s="34"/>
      <c r="H897" s="34"/>
      <c r="I897" s="34"/>
      <c r="K897" s="34"/>
      <c r="L897" s="34"/>
      <c r="M897" s="34"/>
      <c r="N897" s="34"/>
      <c r="O897" s="34"/>
      <c r="P897" s="34"/>
      <c r="Q897" s="34"/>
      <c r="R897" s="34"/>
      <c r="S897" s="34"/>
      <c r="T897" s="34"/>
      <c r="U897" s="34"/>
      <c r="V897" s="34"/>
      <c r="W897" s="34"/>
      <c r="X897" s="34"/>
      <c r="Y897" s="34"/>
      <c r="Z897" s="34"/>
    </row>
    <row r="898" spans="1:26" x14ac:dyDescent="0.2">
      <c r="A898" s="34"/>
      <c r="B898" s="34"/>
      <c r="C898" s="34"/>
      <c r="D898" s="34"/>
      <c r="E898" s="34"/>
      <c r="F898" s="34"/>
      <c r="G898" s="34"/>
      <c r="H898" s="34"/>
      <c r="I898" s="34"/>
      <c r="K898" s="34"/>
      <c r="L898" s="34"/>
      <c r="M898" s="34"/>
      <c r="N898" s="34"/>
      <c r="O898" s="34"/>
      <c r="P898" s="34"/>
      <c r="Q898" s="34"/>
      <c r="R898" s="34"/>
      <c r="S898" s="34"/>
      <c r="T898" s="34"/>
      <c r="U898" s="34"/>
      <c r="V898" s="34"/>
      <c r="W898" s="34"/>
      <c r="X898" s="34"/>
      <c r="Y898" s="34"/>
      <c r="Z898" s="34"/>
    </row>
    <row r="899" spans="1:26" x14ac:dyDescent="0.2">
      <c r="A899" s="34"/>
      <c r="B899" s="34"/>
      <c r="C899" s="34"/>
      <c r="D899" s="34"/>
      <c r="E899" s="34"/>
      <c r="F899" s="34"/>
      <c r="G899" s="34"/>
      <c r="H899" s="34"/>
      <c r="I899" s="34"/>
      <c r="K899" s="34"/>
      <c r="L899" s="34"/>
      <c r="M899" s="34"/>
      <c r="N899" s="34"/>
      <c r="O899" s="34"/>
      <c r="P899" s="34"/>
      <c r="Q899" s="34"/>
      <c r="R899" s="34"/>
      <c r="S899" s="34"/>
      <c r="T899" s="34"/>
      <c r="U899" s="34"/>
      <c r="V899" s="34"/>
      <c r="W899" s="34"/>
      <c r="X899" s="34"/>
      <c r="Y899" s="34"/>
      <c r="Z899" s="34"/>
    </row>
    <row r="900" spans="1:26" x14ac:dyDescent="0.2">
      <c r="A900" s="34"/>
      <c r="B900" s="34"/>
      <c r="C900" s="34"/>
      <c r="D900" s="34"/>
      <c r="E900" s="34"/>
      <c r="F900" s="34"/>
      <c r="G900" s="34"/>
      <c r="H900" s="34"/>
      <c r="I900" s="34"/>
      <c r="K900" s="34"/>
      <c r="L900" s="34"/>
      <c r="M900" s="34"/>
      <c r="N900" s="34"/>
      <c r="O900" s="34"/>
      <c r="P900" s="34"/>
      <c r="Q900" s="34"/>
      <c r="R900" s="34"/>
      <c r="S900" s="34"/>
      <c r="T900" s="34"/>
      <c r="U900" s="34"/>
      <c r="V900" s="34"/>
      <c r="W900" s="34"/>
      <c r="X900" s="34"/>
      <c r="Y900" s="34"/>
      <c r="Z900" s="34"/>
    </row>
    <row r="901" spans="1:26" x14ac:dyDescent="0.2">
      <c r="A901" s="34"/>
      <c r="B901" s="34"/>
      <c r="C901" s="34"/>
      <c r="D901" s="34"/>
      <c r="E901" s="34"/>
      <c r="F901" s="34"/>
      <c r="G901" s="34"/>
      <c r="H901" s="34"/>
      <c r="I901" s="34"/>
      <c r="K901" s="34"/>
      <c r="L901" s="34"/>
      <c r="M901" s="34"/>
      <c r="N901" s="34"/>
      <c r="O901" s="34"/>
      <c r="P901" s="34"/>
      <c r="Q901" s="34"/>
      <c r="R901" s="34"/>
      <c r="S901" s="34"/>
      <c r="T901" s="34"/>
      <c r="U901" s="34"/>
      <c r="V901" s="34"/>
      <c r="W901" s="34"/>
      <c r="X901" s="34"/>
      <c r="Y901" s="34"/>
      <c r="Z901" s="34"/>
    </row>
    <row r="902" spans="1:26" x14ac:dyDescent="0.2">
      <c r="A902" s="34"/>
      <c r="B902" s="34"/>
      <c r="C902" s="34"/>
      <c r="D902" s="34"/>
      <c r="E902" s="34"/>
      <c r="F902" s="34"/>
      <c r="G902" s="34"/>
      <c r="H902" s="34"/>
      <c r="I902" s="34"/>
      <c r="K902" s="34"/>
      <c r="L902" s="34"/>
      <c r="M902" s="34"/>
      <c r="N902" s="34"/>
      <c r="O902" s="34"/>
      <c r="P902" s="34"/>
      <c r="Q902" s="34"/>
      <c r="R902" s="34"/>
      <c r="S902" s="34"/>
      <c r="T902" s="34"/>
      <c r="U902" s="34"/>
      <c r="V902" s="34"/>
      <c r="W902" s="34"/>
      <c r="X902" s="34"/>
      <c r="Y902" s="34"/>
      <c r="Z902" s="34"/>
    </row>
    <row r="903" spans="1:26" x14ac:dyDescent="0.2">
      <c r="A903" s="34"/>
      <c r="B903" s="34"/>
      <c r="C903" s="34"/>
      <c r="D903" s="34"/>
      <c r="E903" s="34"/>
      <c r="F903" s="34"/>
      <c r="G903" s="34"/>
      <c r="H903" s="34"/>
      <c r="I903" s="34"/>
      <c r="K903" s="34"/>
      <c r="L903" s="34"/>
      <c r="M903" s="34"/>
      <c r="N903" s="34"/>
      <c r="O903" s="34"/>
      <c r="P903" s="34"/>
      <c r="Q903" s="34"/>
      <c r="R903" s="34"/>
      <c r="S903" s="34"/>
      <c r="T903" s="34"/>
      <c r="U903" s="34"/>
      <c r="V903" s="34"/>
      <c r="W903" s="34"/>
      <c r="X903" s="34"/>
      <c r="Y903" s="34"/>
      <c r="Z903" s="34"/>
    </row>
    <row r="904" spans="1:26" x14ac:dyDescent="0.2">
      <c r="A904" s="34"/>
      <c r="B904" s="34"/>
      <c r="C904" s="34"/>
      <c r="D904" s="34"/>
      <c r="E904" s="34"/>
      <c r="F904" s="34"/>
      <c r="G904" s="34"/>
      <c r="H904" s="34"/>
      <c r="I904" s="34"/>
      <c r="K904" s="34"/>
      <c r="L904" s="34"/>
      <c r="M904" s="34"/>
      <c r="N904" s="34"/>
      <c r="O904" s="34"/>
      <c r="P904" s="34"/>
      <c r="Q904" s="34"/>
      <c r="R904" s="34"/>
      <c r="S904" s="34"/>
      <c r="T904" s="34"/>
      <c r="U904" s="34"/>
      <c r="V904" s="34"/>
      <c r="W904" s="34"/>
      <c r="X904" s="34"/>
      <c r="Y904" s="34"/>
      <c r="Z904" s="34"/>
    </row>
    <row r="905" spans="1:26" x14ac:dyDescent="0.2">
      <c r="A905" s="34"/>
      <c r="B905" s="34"/>
      <c r="C905" s="34"/>
      <c r="D905" s="34"/>
      <c r="E905" s="34"/>
      <c r="F905" s="34"/>
      <c r="G905" s="34"/>
      <c r="H905" s="34"/>
      <c r="I905" s="34"/>
      <c r="K905" s="34"/>
      <c r="L905" s="34"/>
      <c r="M905" s="34"/>
      <c r="N905" s="34"/>
      <c r="O905" s="34"/>
      <c r="P905" s="34"/>
      <c r="Q905" s="34"/>
      <c r="R905" s="34"/>
      <c r="S905" s="34"/>
      <c r="T905" s="34"/>
      <c r="U905" s="34"/>
      <c r="V905" s="34"/>
      <c r="W905" s="34"/>
      <c r="X905" s="34"/>
      <c r="Y905" s="34"/>
      <c r="Z905" s="34"/>
    </row>
    <row r="906" spans="1:26" x14ac:dyDescent="0.2">
      <c r="A906" s="34"/>
      <c r="B906" s="34"/>
      <c r="C906" s="34"/>
      <c r="D906" s="34"/>
      <c r="E906" s="34"/>
      <c r="F906" s="34"/>
      <c r="G906" s="34"/>
      <c r="H906" s="34"/>
      <c r="I906" s="34"/>
      <c r="K906" s="34"/>
      <c r="L906" s="34"/>
      <c r="M906" s="34"/>
      <c r="N906" s="34"/>
      <c r="O906" s="34"/>
      <c r="P906" s="34"/>
      <c r="Q906" s="34"/>
      <c r="R906" s="34"/>
      <c r="S906" s="34"/>
      <c r="T906" s="34"/>
      <c r="U906" s="34"/>
      <c r="V906" s="34"/>
      <c r="W906" s="34"/>
      <c r="X906" s="34"/>
      <c r="Y906" s="34"/>
      <c r="Z906" s="34"/>
    </row>
    <row r="907" spans="1:26" x14ac:dyDescent="0.2">
      <c r="A907" s="34"/>
      <c r="B907" s="34"/>
      <c r="C907" s="34"/>
      <c r="D907" s="34"/>
      <c r="E907" s="34"/>
      <c r="F907" s="34"/>
      <c r="G907" s="34"/>
      <c r="H907" s="34"/>
      <c r="I907" s="34"/>
      <c r="K907" s="34"/>
      <c r="L907" s="34"/>
      <c r="M907" s="34"/>
      <c r="N907" s="34"/>
      <c r="O907" s="34"/>
      <c r="P907" s="34"/>
      <c r="Q907" s="34"/>
      <c r="R907" s="34"/>
      <c r="S907" s="34"/>
      <c r="T907" s="34"/>
      <c r="U907" s="34"/>
      <c r="V907" s="34"/>
      <c r="W907" s="34"/>
      <c r="X907" s="34"/>
      <c r="Y907" s="34"/>
      <c r="Z907" s="34"/>
    </row>
    <row r="908" spans="1:26" x14ac:dyDescent="0.2">
      <c r="A908" s="34"/>
      <c r="B908" s="34"/>
      <c r="C908" s="34"/>
      <c r="D908" s="34"/>
      <c r="E908" s="34"/>
      <c r="F908" s="34"/>
      <c r="G908" s="34"/>
      <c r="H908" s="34"/>
      <c r="I908" s="34"/>
      <c r="K908" s="34"/>
      <c r="L908" s="34"/>
      <c r="M908" s="34"/>
      <c r="N908" s="34"/>
      <c r="O908" s="34"/>
      <c r="P908" s="34"/>
      <c r="Q908" s="34"/>
      <c r="R908" s="34"/>
      <c r="S908" s="34"/>
      <c r="T908" s="34"/>
      <c r="U908" s="34"/>
      <c r="V908" s="34"/>
      <c r="W908" s="34"/>
      <c r="X908" s="34"/>
      <c r="Y908" s="34"/>
      <c r="Z908" s="34"/>
    </row>
    <row r="909" spans="1:26" x14ac:dyDescent="0.2">
      <c r="A909" s="34"/>
      <c r="B909" s="34"/>
      <c r="C909" s="34"/>
      <c r="D909" s="34"/>
      <c r="E909" s="34"/>
      <c r="F909" s="34"/>
      <c r="G909" s="34"/>
      <c r="H909" s="34"/>
      <c r="I909" s="34"/>
      <c r="K909" s="34"/>
      <c r="L909" s="34"/>
      <c r="M909" s="34"/>
      <c r="N909" s="34"/>
      <c r="O909" s="34"/>
      <c r="P909" s="34"/>
      <c r="Q909" s="34"/>
      <c r="R909" s="34"/>
      <c r="S909" s="34"/>
      <c r="T909" s="34"/>
      <c r="U909" s="34"/>
      <c r="V909" s="34"/>
      <c r="W909" s="34"/>
      <c r="X909" s="34"/>
      <c r="Y909" s="34"/>
      <c r="Z909" s="34"/>
    </row>
    <row r="910" spans="1:26" x14ac:dyDescent="0.2">
      <c r="A910" s="34"/>
      <c r="B910" s="34"/>
      <c r="C910" s="34"/>
      <c r="D910" s="34"/>
      <c r="E910" s="34"/>
      <c r="F910" s="34"/>
      <c r="G910" s="34"/>
      <c r="H910" s="34"/>
      <c r="I910" s="34"/>
      <c r="K910" s="34"/>
      <c r="L910" s="34"/>
      <c r="M910" s="34"/>
      <c r="N910" s="34"/>
      <c r="O910" s="34"/>
      <c r="P910" s="34"/>
      <c r="Q910" s="34"/>
      <c r="R910" s="34"/>
      <c r="S910" s="34"/>
      <c r="T910" s="34"/>
      <c r="U910" s="34"/>
      <c r="V910" s="34"/>
      <c r="W910" s="34"/>
      <c r="X910" s="34"/>
      <c r="Y910" s="34"/>
      <c r="Z910" s="34"/>
    </row>
    <row r="911" spans="1:26" x14ac:dyDescent="0.2">
      <c r="A911" s="34"/>
      <c r="B911" s="34"/>
      <c r="C911" s="34"/>
      <c r="D911" s="34"/>
      <c r="E911" s="34"/>
      <c r="F911" s="34"/>
      <c r="G911" s="34"/>
      <c r="H911" s="34"/>
      <c r="I911" s="34"/>
      <c r="K911" s="34"/>
      <c r="L911" s="34"/>
      <c r="M911" s="34"/>
      <c r="N911" s="34"/>
      <c r="O911" s="34"/>
      <c r="P911" s="34"/>
      <c r="Q911" s="34"/>
      <c r="R911" s="34"/>
      <c r="S911" s="34"/>
      <c r="T911" s="34"/>
      <c r="U911" s="34"/>
      <c r="V911" s="34"/>
      <c r="W911" s="34"/>
      <c r="X911" s="34"/>
      <c r="Y911" s="34"/>
      <c r="Z911" s="34"/>
    </row>
    <row r="912" spans="1:26" x14ac:dyDescent="0.2">
      <c r="A912" s="34"/>
      <c r="B912" s="34"/>
      <c r="C912" s="34"/>
      <c r="D912" s="34"/>
      <c r="E912" s="34"/>
      <c r="F912" s="34"/>
      <c r="G912" s="34"/>
      <c r="H912" s="34"/>
      <c r="I912" s="34"/>
      <c r="K912" s="34"/>
      <c r="L912" s="34"/>
      <c r="M912" s="34"/>
      <c r="N912" s="34"/>
      <c r="O912" s="34"/>
      <c r="P912" s="34"/>
      <c r="Q912" s="34"/>
      <c r="R912" s="34"/>
      <c r="S912" s="34"/>
      <c r="T912" s="34"/>
      <c r="U912" s="34"/>
      <c r="V912" s="34"/>
      <c r="W912" s="34"/>
      <c r="X912" s="34"/>
      <c r="Y912" s="34"/>
      <c r="Z912" s="34"/>
    </row>
    <row r="913" spans="1:26" x14ac:dyDescent="0.2">
      <c r="A913" s="34"/>
      <c r="B913" s="34"/>
      <c r="C913" s="34"/>
      <c r="D913" s="34"/>
      <c r="E913" s="34"/>
      <c r="F913" s="34"/>
      <c r="G913" s="34"/>
      <c r="H913" s="34"/>
      <c r="I913" s="34"/>
      <c r="K913" s="34"/>
      <c r="L913" s="34"/>
      <c r="M913" s="34"/>
      <c r="N913" s="34"/>
      <c r="O913" s="34"/>
      <c r="P913" s="34"/>
      <c r="Q913" s="34"/>
      <c r="R913" s="34"/>
      <c r="S913" s="34"/>
      <c r="T913" s="34"/>
      <c r="U913" s="34"/>
      <c r="V913" s="34"/>
      <c r="W913" s="34"/>
      <c r="X913" s="34"/>
      <c r="Y913" s="34"/>
      <c r="Z913" s="34"/>
    </row>
    <row r="914" spans="1:26" x14ac:dyDescent="0.2">
      <c r="A914" s="34"/>
      <c r="B914" s="34"/>
      <c r="C914" s="34"/>
      <c r="D914" s="34"/>
      <c r="E914" s="34"/>
      <c r="F914" s="34"/>
      <c r="G914" s="34"/>
      <c r="H914" s="34"/>
      <c r="I914" s="34"/>
      <c r="K914" s="34"/>
      <c r="L914" s="34"/>
      <c r="M914" s="34"/>
      <c r="N914" s="34"/>
      <c r="O914" s="34"/>
      <c r="P914" s="34"/>
      <c r="Q914" s="34"/>
      <c r="R914" s="34"/>
      <c r="S914" s="34"/>
      <c r="T914" s="34"/>
      <c r="U914" s="34"/>
      <c r="V914" s="34"/>
      <c r="W914" s="34"/>
      <c r="X914" s="34"/>
      <c r="Y914" s="34"/>
      <c r="Z914" s="34"/>
    </row>
    <row r="915" spans="1:26" x14ac:dyDescent="0.2">
      <c r="A915" s="34"/>
      <c r="B915" s="34"/>
      <c r="C915" s="34"/>
      <c r="D915" s="34"/>
      <c r="E915" s="34"/>
      <c r="F915" s="34"/>
      <c r="G915" s="34"/>
      <c r="H915" s="34"/>
      <c r="I915" s="34"/>
      <c r="K915" s="34"/>
      <c r="L915" s="34"/>
      <c r="M915" s="34"/>
      <c r="N915" s="34"/>
      <c r="O915" s="34"/>
      <c r="P915" s="34"/>
      <c r="Q915" s="34"/>
      <c r="R915" s="34"/>
      <c r="S915" s="34"/>
      <c r="T915" s="34"/>
      <c r="U915" s="34"/>
      <c r="V915" s="34"/>
      <c r="W915" s="34"/>
      <c r="X915" s="34"/>
      <c r="Y915" s="34"/>
      <c r="Z915" s="34"/>
    </row>
    <row r="916" spans="1:26" x14ac:dyDescent="0.2">
      <c r="A916" s="34"/>
      <c r="B916" s="34"/>
      <c r="C916" s="34"/>
      <c r="D916" s="34"/>
      <c r="E916" s="34"/>
      <c r="F916" s="34"/>
      <c r="G916" s="34"/>
      <c r="H916" s="34"/>
      <c r="I916" s="34"/>
      <c r="K916" s="34"/>
      <c r="L916" s="34"/>
      <c r="M916" s="34"/>
      <c r="N916" s="34"/>
      <c r="O916" s="34"/>
      <c r="P916" s="34"/>
      <c r="Q916" s="34"/>
      <c r="R916" s="34"/>
      <c r="S916" s="34"/>
      <c r="T916" s="34"/>
      <c r="U916" s="34"/>
      <c r="V916" s="34"/>
      <c r="W916" s="34"/>
      <c r="X916" s="34"/>
      <c r="Y916" s="34"/>
      <c r="Z916" s="34"/>
    </row>
    <row r="917" spans="1:26" x14ac:dyDescent="0.2">
      <c r="A917" s="34"/>
      <c r="B917" s="34"/>
      <c r="C917" s="34"/>
      <c r="D917" s="34"/>
      <c r="E917" s="34"/>
      <c r="F917" s="34"/>
      <c r="G917" s="34"/>
      <c r="H917" s="34"/>
      <c r="I917" s="34"/>
      <c r="K917" s="34"/>
      <c r="L917" s="34"/>
      <c r="M917" s="34"/>
      <c r="N917" s="34"/>
      <c r="O917" s="34"/>
      <c r="P917" s="34"/>
      <c r="Q917" s="34"/>
      <c r="R917" s="34"/>
      <c r="S917" s="34"/>
      <c r="T917" s="34"/>
      <c r="U917" s="34"/>
      <c r="V917" s="34"/>
      <c r="W917" s="34"/>
      <c r="X917" s="34"/>
      <c r="Y917" s="34"/>
      <c r="Z917" s="34"/>
    </row>
    <row r="918" spans="1:26" x14ac:dyDescent="0.2">
      <c r="A918" s="34"/>
      <c r="B918" s="34"/>
      <c r="C918" s="34"/>
      <c r="D918" s="34"/>
      <c r="E918" s="34"/>
      <c r="F918" s="34"/>
      <c r="G918" s="34"/>
      <c r="H918" s="34"/>
      <c r="I918" s="34"/>
      <c r="K918" s="34"/>
      <c r="L918" s="34"/>
      <c r="M918" s="34"/>
      <c r="N918" s="34"/>
      <c r="O918" s="34"/>
      <c r="P918" s="34"/>
      <c r="Q918" s="34"/>
      <c r="R918" s="34"/>
      <c r="S918" s="34"/>
      <c r="T918" s="34"/>
      <c r="U918" s="34"/>
      <c r="V918" s="34"/>
      <c r="W918" s="34"/>
      <c r="X918" s="34"/>
      <c r="Y918" s="34"/>
      <c r="Z918" s="34"/>
    </row>
    <row r="919" spans="1:26" x14ac:dyDescent="0.2">
      <c r="A919" s="34"/>
      <c r="B919" s="34"/>
      <c r="C919" s="34"/>
      <c r="D919" s="34"/>
      <c r="E919" s="34"/>
      <c r="F919" s="34"/>
      <c r="G919" s="34"/>
      <c r="H919" s="34"/>
      <c r="I919" s="34"/>
      <c r="K919" s="34"/>
      <c r="L919" s="34"/>
      <c r="M919" s="34"/>
      <c r="N919" s="34"/>
      <c r="O919" s="34"/>
      <c r="P919" s="34"/>
      <c r="Q919" s="34"/>
      <c r="R919" s="34"/>
      <c r="S919" s="34"/>
      <c r="T919" s="34"/>
      <c r="U919" s="34"/>
      <c r="V919" s="34"/>
      <c r="W919" s="34"/>
      <c r="X919" s="34"/>
      <c r="Y919" s="34"/>
      <c r="Z919" s="34"/>
    </row>
    <row r="920" spans="1:26" x14ac:dyDescent="0.2">
      <c r="A920" s="34"/>
      <c r="B920" s="34"/>
      <c r="C920" s="34"/>
      <c r="D920" s="34"/>
      <c r="E920" s="34"/>
      <c r="F920" s="34"/>
      <c r="G920" s="34"/>
      <c r="H920" s="34"/>
      <c r="I920" s="34"/>
      <c r="K920" s="34"/>
      <c r="L920" s="34"/>
      <c r="M920" s="34"/>
      <c r="N920" s="34"/>
      <c r="O920" s="34"/>
      <c r="P920" s="34"/>
      <c r="Q920" s="34"/>
      <c r="R920" s="34"/>
      <c r="S920" s="34"/>
      <c r="T920" s="34"/>
      <c r="U920" s="34"/>
      <c r="V920" s="34"/>
      <c r="W920" s="34"/>
      <c r="X920" s="34"/>
      <c r="Y920" s="34"/>
      <c r="Z920" s="34"/>
    </row>
    <row r="921" spans="1:26" x14ac:dyDescent="0.2">
      <c r="A921" s="34"/>
      <c r="B921" s="34"/>
      <c r="C921" s="34"/>
      <c r="D921" s="34"/>
      <c r="E921" s="34"/>
      <c r="F921" s="34"/>
      <c r="G921" s="34"/>
      <c r="H921" s="34"/>
      <c r="I921" s="34"/>
      <c r="K921" s="34"/>
      <c r="L921" s="34"/>
      <c r="M921" s="34"/>
      <c r="N921" s="34"/>
      <c r="O921" s="34"/>
      <c r="P921" s="34"/>
      <c r="Q921" s="34"/>
      <c r="R921" s="34"/>
      <c r="S921" s="34"/>
      <c r="T921" s="34"/>
      <c r="U921" s="34"/>
      <c r="V921" s="34"/>
      <c r="W921" s="34"/>
      <c r="X921" s="34"/>
      <c r="Y921" s="34"/>
      <c r="Z921" s="34"/>
    </row>
    <row r="922" spans="1:26" x14ac:dyDescent="0.2">
      <c r="A922" s="34"/>
      <c r="B922" s="34"/>
      <c r="C922" s="34"/>
      <c r="D922" s="34"/>
      <c r="E922" s="34"/>
      <c r="F922" s="34"/>
      <c r="G922" s="34"/>
      <c r="H922" s="34"/>
      <c r="I922" s="34"/>
      <c r="K922" s="34"/>
      <c r="L922" s="34"/>
      <c r="M922" s="34"/>
      <c r="N922" s="34"/>
      <c r="O922" s="34"/>
      <c r="P922" s="34"/>
      <c r="Q922" s="34"/>
      <c r="R922" s="34"/>
      <c r="S922" s="34"/>
      <c r="T922" s="34"/>
      <c r="U922" s="34"/>
      <c r="V922" s="34"/>
      <c r="W922" s="34"/>
      <c r="X922" s="34"/>
      <c r="Y922" s="34"/>
      <c r="Z922" s="34"/>
    </row>
    <row r="923" spans="1:26" x14ac:dyDescent="0.2">
      <c r="A923" s="34"/>
      <c r="B923" s="34"/>
      <c r="C923" s="34"/>
      <c r="D923" s="34"/>
      <c r="E923" s="34"/>
      <c r="F923" s="34"/>
      <c r="G923" s="34"/>
      <c r="H923" s="34"/>
      <c r="I923" s="34"/>
      <c r="K923" s="34"/>
      <c r="L923" s="34"/>
      <c r="M923" s="34"/>
      <c r="N923" s="34"/>
      <c r="O923" s="34"/>
      <c r="P923" s="34"/>
      <c r="Q923" s="34"/>
      <c r="R923" s="34"/>
      <c r="S923" s="34"/>
      <c r="T923" s="34"/>
      <c r="U923" s="34"/>
      <c r="V923" s="34"/>
      <c r="W923" s="34"/>
      <c r="X923" s="34"/>
      <c r="Y923" s="34"/>
      <c r="Z923" s="34"/>
    </row>
    <row r="924" spans="1:26" x14ac:dyDescent="0.2">
      <c r="A924" s="34"/>
      <c r="B924" s="34"/>
      <c r="C924" s="34"/>
      <c r="D924" s="34"/>
      <c r="E924" s="34"/>
      <c r="F924" s="34"/>
      <c r="G924" s="34"/>
      <c r="H924" s="34"/>
      <c r="I924" s="34"/>
      <c r="K924" s="34"/>
      <c r="L924" s="34"/>
      <c r="M924" s="34"/>
      <c r="N924" s="34"/>
      <c r="O924" s="34"/>
      <c r="P924" s="34"/>
      <c r="Q924" s="34"/>
      <c r="R924" s="34"/>
      <c r="S924" s="34"/>
      <c r="T924" s="34"/>
      <c r="U924" s="34"/>
      <c r="V924" s="34"/>
      <c r="W924" s="34"/>
      <c r="X924" s="34"/>
      <c r="Y924" s="34"/>
      <c r="Z924" s="34"/>
    </row>
    <row r="925" spans="1:26" x14ac:dyDescent="0.2">
      <c r="A925" s="34"/>
      <c r="B925" s="34"/>
      <c r="C925" s="34"/>
      <c r="D925" s="34"/>
      <c r="E925" s="34"/>
      <c r="F925" s="34"/>
      <c r="G925" s="34"/>
      <c r="H925" s="34"/>
      <c r="I925" s="34"/>
      <c r="K925" s="34"/>
      <c r="L925" s="34"/>
      <c r="M925" s="34"/>
      <c r="N925" s="34"/>
      <c r="O925" s="34"/>
      <c r="P925" s="34"/>
      <c r="Q925" s="34"/>
      <c r="R925" s="34"/>
      <c r="S925" s="34"/>
      <c r="T925" s="34"/>
      <c r="U925" s="34"/>
      <c r="V925" s="34"/>
      <c r="W925" s="34"/>
      <c r="X925" s="34"/>
      <c r="Y925" s="34"/>
      <c r="Z925" s="34"/>
    </row>
    <row r="926" spans="1:26" x14ac:dyDescent="0.2">
      <c r="A926" s="34"/>
      <c r="B926" s="34"/>
      <c r="C926" s="34"/>
      <c r="D926" s="34"/>
      <c r="E926" s="34"/>
      <c r="F926" s="34"/>
      <c r="G926" s="34"/>
      <c r="H926" s="34"/>
      <c r="I926" s="34"/>
      <c r="K926" s="34"/>
      <c r="L926" s="34"/>
      <c r="M926" s="34"/>
      <c r="N926" s="34"/>
      <c r="O926" s="34"/>
      <c r="P926" s="34"/>
      <c r="Q926" s="34"/>
      <c r="R926" s="34"/>
      <c r="S926" s="34"/>
      <c r="T926" s="34"/>
      <c r="U926" s="34"/>
      <c r="V926" s="34"/>
      <c r="W926" s="34"/>
      <c r="X926" s="34"/>
      <c r="Y926" s="34"/>
      <c r="Z926" s="34"/>
    </row>
    <row r="927" spans="1:26" x14ac:dyDescent="0.2">
      <c r="A927" s="34"/>
      <c r="B927" s="34"/>
      <c r="C927" s="34"/>
      <c r="D927" s="34"/>
      <c r="E927" s="34"/>
      <c r="F927" s="34"/>
      <c r="G927" s="34"/>
      <c r="H927" s="34"/>
      <c r="I927" s="34"/>
      <c r="K927" s="34"/>
      <c r="L927" s="34"/>
      <c r="M927" s="34"/>
      <c r="N927" s="34"/>
      <c r="O927" s="34"/>
      <c r="P927" s="34"/>
      <c r="Q927" s="34"/>
      <c r="R927" s="34"/>
      <c r="S927" s="34"/>
      <c r="T927" s="34"/>
      <c r="U927" s="34"/>
      <c r="V927" s="34"/>
      <c r="W927" s="34"/>
      <c r="X927" s="34"/>
      <c r="Y927" s="34"/>
      <c r="Z927" s="34"/>
    </row>
    <row r="928" spans="1:26" x14ac:dyDescent="0.2">
      <c r="A928" s="34"/>
      <c r="B928" s="34"/>
      <c r="C928" s="34"/>
      <c r="D928" s="34"/>
      <c r="E928" s="34"/>
      <c r="F928" s="34"/>
      <c r="G928" s="34"/>
      <c r="H928" s="34"/>
      <c r="I928" s="34"/>
      <c r="K928" s="34"/>
      <c r="L928" s="34"/>
      <c r="M928" s="34"/>
      <c r="N928" s="34"/>
      <c r="O928" s="34"/>
      <c r="P928" s="34"/>
      <c r="Q928" s="34"/>
      <c r="R928" s="34"/>
      <c r="S928" s="34"/>
      <c r="T928" s="34"/>
      <c r="U928" s="34"/>
      <c r="V928" s="34"/>
      <c r="W928" s="34"/>
      <c r="X928" s="34"/>
      <c r="Y928" s="34"/>
      <c r="Z928" s="34"/>
    </row>
    <row r="929" spans="1:26" x14ac:dyDescent="0.2">
      <c r="A929" s="34"/>
      <c r="B929" s="34"/>
      <c r="C929" s="34"/>
      <c r="D929" s="34"/>
      <c r="E929" s="34"/>
      <c r="F929" s="34"/>
      <c r="G929" s="34"/>
      <c r="H929" s="34"/>
      <c r="I929" s="34"/>
      <c r="K929" s="34"/>
      <c r="L929" s="34"/>
      <c r="M929" s="34"/>
      <c r="N929" s="34"/>
      <c r="O929" s="34"/>
      <c r="P929" s="34"/>
      <c r="Q929" s="34"/>
      <c r="R929" s="34"/>
      <c r="S929" s="34"/>
      <c r="T929" s="34"/>
      <c r="U929" s="34"/>
      <c r="V929" s="34"/>
      <c r="W929" s="34"/>
      <c r="X929" s="34"/>
      <c r="Y929" s="34"/>
      <c r="Z929" s="34"/>
    </row>
    <row r="930" spans="1:26" x14ac:dyDescent="0.2">
      <c r="A930" s="34"/>
      <c r="B930" s="34"/>
      <c r="C930" s="34"/>
      <c r="D930" s="34"/>
      <c r="E930" s="34"/>
      <c r="F930" s="34"/>
      <c r="G930" s="34"/>
      <c r="H930" s="34"/>
      <c r="I930" s="34"/>
      <c r="K930" s="34"/>
      <c r="L930" s="34"/>
      <c r="M930" s="34"/>
      <c r="N930" s="34"/>
      <c r="O930" s="34"/>
      <c r="P930" s="34"/>
      <c r="Q930" s="34"/>
      <c r="R930" s="34"/>
      <c r="S930" s="34"/>
      <c r="T930" s="34"/>
      <c r="U930" s="34"/>
      <c r="V930" s="34"/>
      <c r="W930" s="34"/>
      <c r="X930" s="34"/>
      <c r="Y930" s="34"/>
      <c r="Z930" s="34"/>
    </row>
    <row r="931" spans="1:26" x14ac:dyDescent="0.2">
      <c r="A931" s="34"/>
      <c r="B931" s="34"/>
      <c r="C931" s="34"/>
      <c r="D931" s="34"/>
      <c r="E931" s="34"/>
      <c r="F931" s="34"/>
      <c r="G931" s="34"/>
      <c r="H931" s="34"/>
      <c r="I931" s="34"/>
      <c r="K931" s="34"/>
      <c r="L931" s="34"/>
      <c r="M931" s="34"/>
      <c r="N931" s="34"/>
      <c r="O931" s="34"/>
      <c r="P931" s="34"/>
      <c r="Q931" s="34"/>
      <c r="R931" s="34"/>
      <c r="S931" s="34"/>
      <c r="T931" s="34"/>
      <c r="U931" s="34"/>
      <c r="V931" s="34"/>
      <c r="W931" s="34"/>
      <c r="X931" s="34"/>
      <c r="Y931" s="34"/>
      <c r="Z931" s="34"/>
    </row>
    <row r="932" spans="1:26" x14ac:dyDescent="0.2">
      <c r="A932" s="34"/>
      <c r="B932" s="34"/>
      <c r="C932" s="34"/>
      <c r="D932" s="34"/>
      <c r="E932" s="34"/>
      <c r="F932" s="34"/>
      <c r="G932" s="34"/>
      <c r="H932" s="34"/>
      <c r="I932" s="34"/>
      <c r="K932" s="34"/>
      <c r="L932" s="34"/>
      <c r="M932" s="34"/>
      <c r="N932" s="34"/>
      <c r="O932" s="34"/>
      <c r="P932" s="34"/>
      <c r="Q932" s="34"/>
      <c r="R932" s="34"/>
      <c r="S932" s="34"/>
      <c r="T932" s="34"/>
      <c r="U932" s="34"/>
      <c r="V932" s="34"/>
      <c r="W932" s="34"/>
      <c r="X932" s="34"/>
      <c r="Y932" s="34"/>
      <c r="Z932" s="34"/>
    </row>
    <row r="933" spans="1:26" x14ac:dyDescent="0.2">
      <c r="A933" s="34"/>
      <c r="B933" s="34"/>
      <c r="C933" s="34"/>
      <c r="D933" s="34"/>
      <c r="E933" s="34"/>
      <c r="F933" s="34"/>
      <c r="G933" s="34"/>
      <c r="H933" s="34"/>
      <c r="I933" s="34"/>
      <c r="K933" s="34"/>
      <c r="L933" s="34"/>
      <c r="M933" s="34"/>
      <c r="N933" s="34"/>
      <c r="O933" s="34"/>
      <c r="P933" s="34"/>
      <c r="Q933" s="34"/>
      <c r="R933" s="34"/>
      <c r="S933" s="34"/>
      <c r="T933" s="34"/>
      <c r="U933" s="34"/>
      <c r="V933" s="34"/>
      <c r="W933" s="34"/>
      <c r="X933" s="34"/>
      <c r="Y933" s="34"/>
      <c r="Z933" s="34"/>
    </row>
    <row r="934" spans="1:26" x14ac:dyDescent="0.2">
      <c r="A934" s="34"/>
      <c r="B934" s="34"/>
      <c r="C934" s="34"/>
      <c r="D934" s="34"/>
      <c r="E934" s="34"/>
      <c r="F934" s="34"/>
      <c r="G934" s="34"/>
      <c r="H934" s="34"/>
      <c r="I934" s="34"/>
      <c r="K934" s="34"/>
      <c r="L934" s="34"/>
      <c r="M934" s="34"/>
      <c r="N934" s="34"/>
      <c r="O934" s="34"/>
      <c r="P934" s="34"/>
      <c r="Q934" s="34"/>
      <c r="R934" s="34"/>
      <c r="S934" s="34"/>
      <c r="T934" s="34"/>
      <c r="U934" s="34"/>
      <c r="V934" s="34"/>
      <c r="W934" s="34"/>
      <c r="X934" s="34"/>
      <c r="Y934" s="34"/>
      <c r="Z934" s="34"/>
    </row>
    <row r="935" spans="1:26" x14ac:dyDescent="0.2">
      <c r="A935" s="34"/>
      <c r="B935" s="34"/>
      <c r="C935" s="34"/>
      <c r="D935" s="34"/>
      <c r="E935" s="34"/>
      <c r="F935" s="34"/>
      <c r="G935" s="34"/>
      <c r="H935" s="34"/>
      <c r="I935" s="34"/>
      <c r="K935" s="34"/>
      <c r="L935" s="34"/>
      <c r="M935" s="34"/>
      <c r="N935" s="34"/>
      <c r="O935" s="34"/>
      <c r="P935" s="34"/>
      <c r="Q935" s="34"/>
      <c r="R935" s="34"/>
      <c r="S935" s="34"/>
      <c r="T935" s="34"/>
      <c r="U935" s="34"/>
      <c r="V935" s="34"/>
      <c r="W935" s="34"/>
      <c r="X935" s="34"/>
      <c r="Y935" s="34"/>
      <c r="Z935" s="34"/>
    </row>
    <row r="936" spans="1:26" x14ac:dyDescent="0.2">
      <c r="A936" s="34"/>
      <c r="B936" s="34"/>
      <c r="C936" s="34"/>
      <c r="D936" s="34"/>
      <c r="E936" s="34"/>
      <c r="F936" s="34"/>
      <c r="G936" s="34"/>
      <c r="H936" s="34"/>
      <c r="I936" s="34"/>
      <c r="K936" s="34"/>
      <c r="L936" s="34"/>
      <c r="M936" s="34"/>
      <c r="N936" s="34"/>
      <c r="O936" s="34"/>
      <c r="P936" s="34"/>
      <c r="Q936" s="34"/>
      <c r="R936" s="34"/>
      <c r="S936" s="34"/>
      <c r="T936" s="34"/>
      <c r="U936" s="34"/>
      <c r="V936" s="34"/>
      <c r="W936" s="34"/>
      <c r="X936" s="34"/>
      <c r="Y936" s="34"/>
      <c r="Z936" s="34"/>
    </row>
    <row r="937" spans="1:26" x14ac:dyDescent="0.2">
      <c r="A937" s="34"/>
      <c r="B937" s="34"/>
      <c r="C937" s="34"/>
      <c r="D937" s="34"/>
      <c r="E937" s="34"/>
      <c r="F937" s="34"/>
      <c r="G937" s="34"/>
      <c r="H937" s="34"/>
      <c r="I937" s="34"/>
      <c r="K937" s="34"/>
      <c r="L937" s="34"/>
      <c r="M937" s="34"/>
      <c r="N937" s="34"/>
      <c r="O937" s="34"/>
      <c r="P937" s="34"/>
      <c r="Q937" s="34"/>
      <c r="R937" s="34"/>
      <c r="S937" s="34"/>
      <c r="T937" s="34"/>
      <c r="U937" s="34"/>
      <c r="V937" s="34"/>
      <c r="W937" s="34"/>
      <c r="X937" s="34"/>
      <c r="Y937" s="34"/>
      <c r="Z937" s="34"/>
    </row>
    <row r="938" spans="1:26" x14ac:dyDescent="0.2">
      <c r="A938" s="34"/>
      <c r="B938" s="34"/>
      <c r="C938" s="34"/>
      <c r="D938" s="34"/>
      <c r="E938" s="34"/>
      <c r="F938" s="34"/>
      <c r="G938" s="34"/>
      <c r="H938" s="34"/>
      <c r="I938" s="34"/>
      <c r="K938" s="34"/>
      <c r="L938" s="34"/>
      <c r="M938" s="34"/>
      <c r="N938" s="34"/>
      <c r="O938" s="34"/>
      <c r="P938" s="34"/>
      <c r="Q938" s="34"/>
      <c r="R938" s="34"/>
      <c r="S938" s="34"/>
      <c r="T938" s="34"/>
      <c r="U938" s="34"/>
      <c r="V938" s="34"/>
      <c r="W938" s="34"/>
      <c r="X938" s="34"/>
      <c r="Y938" s="34"/>
      <c r="Z938" s="34"/>
    </row>
    <row r="939" spans="1:26" x14ac:dyDescent="0.2">
      <c r="A939" s="34"/>
      <c r="B939" s="34"/>
      <c r="C939" s="34"/>
      <c r="D939" s="34"/>
      <c r="E939" s="34"/>
      <c r="F939" s="34"/>
      <c r="G939" s="34"/>
      <c r="H939" s="34"/>
      <c r="I939" s="34"/>
      <c r="K939" s="34"/>
      <c r="L939" s="34"/>
      <c r="M939" s="34"/>
      <c r="N939" s="34"/>
      <c r="O939" s="34"/>
      <c r="P939" s="34"/>
      <c r="Q939" s="34"/>
      <c r="R939" s="34"/>
      <c r="S939" s="34"/>
      <c r="T939" s="34"/>
      <c r="U939" s="34"/>
      <c r="V939" s="34"/>
      <c r="W939" s="34"/>
      <c r="X939" s="34"/>
      <c r="Y939" s="34"/>
      <c r="Z939" s="34"/>
    </row>
    <row r="940" spans="1:26" x14ac:dyDescent="0.2">
      <c r="A940" s="34"/>
      <c r="B940" s="34"/>
      <c r="C940" s="34"/>
      <c r="D940" s="34"/>
      <c r="E940" s="34"/>
      <c r="F940" s="34"/>
      <c r="G940" s="34"/>
      <c r="H940" s="34"/>
      <c r="I940" s="34"/>
      <c r="K940" s="34"/>
      <c r="L940" s="34"/>
      <c r="M940" s="34"/>
      <c r="N940" s="34"/>
      <c r="O940" s="34"/>
      <c r="P940" s="34"/>
      <c r="Q940" s="34"/>
      <c r="R940" s="34"/>
      <c r="S940" s="34"/>
      <c r="T940" s="34"/>
      <c r="U940" s="34"/>
      <c r="V940" s="34"/>
      <c r="W940" s="34"/>
      <c r="X940" s="34"/>
      <c r="Y940" s="34"/>
      <c r="Z940" s="34"/>
    </row>
    <row r="941" spans="1:26" x14ac:dyDescent="0.2">
      <c r="A941" s="34"/>
      <c r="B941" s="34"/>
      <c r="C941" s="34"/>
      <c r="D941" s="34"/>
      <c r="E941" s="34"/>
      <c r="F941" s="34"/>
      <c r="G941" s="34"/>
      <c r="H941" s="34"/>
      <c r="I941" s="34"/>
      <c r="K941" s="34"/>
      <c r="L941" s="34"/>
      <c r="M941" s="34"/>
      <c r="N941" s="34"/>
      <c r="O941" s="34"/>
      <c r="P941" s="34"/>
      <c r="Q941" s="34"/>
      <c r="R941" s="34"/>
      <c r="S941" s="34"/>
      <c r="T941" s="34"/>
      <c r="U941" s="34"/>
      <c r="V941" s="34"/>
      <c r="W941" s="34"/>
      <c r="X941" s="34"/>
      <c r="Y941" s="34"/>
      <c r="Z941" s="34"/>
    </row>
    <row r="942" spans="1:26" x14ac:dyDescent="0.2">
      <c r="A942" s="34"/>
      <c r="B942" s="34"/>
      <c r="C942" s="34"/>
      <c r="D942" s="34"/>
      <c r="E942" s="34"/>
      <c r="F942" s="34"/>
      <c r="G942" s="34"/>
      <c r="H942" s="34"/>
      <c r="I942" s="34"/>
      <c r="K942" s="34"/>
      <c r="L942" s="34"/>
      <c r="M942" s="34"/>
      <c r="N942" s="34"/>
      <c r="O942" s="34"/>
      <c r="P942" s="34"/>
      <c r="Q942" s="34"/>
      <c r="R942" s="34"/>
      <c r="S942" s="34"/>
      <c r="T942" s="34"/>
      <c r="U942" s="34"/>
      <c r="V942" s="34"/>
      <c r="W942" s="34"/>
      <c r="X942" s="34"/>
      <c r="Y942" s="34"/>
      <c r="Z942" s="34"/>
    </row>
    <row r="943" spans="1:26" x14ac:dyDescent="0.2">
      <c r="A943" s="34"/>
      <c r="B943" s="34"/>
      <c r="C943" s="34"/>
      <c r="D943" s="34"/>
      <c r="E943" s="34"/>
      <c r="F943" s="34"/>
      <c r="G943" s="34"/>
      <c r="H943" s="34"/>
      <c r="I943" s="34"/>
      <c r="K943" s="34"/>
      <c r="L943" s="34"/>
      <c r="M943" s="34"/>
      <c r="N943" s="34"/>
      <c r="O943" s="34"/>
      <c r="P943" s="34"/>
      <c r="Q943" s="34"/>
      <c r="R943" s="34"/>
      <c r="S943" s="34"/>
      <c r="T943" s="34"/>
      <c r="U943" s="34"/>
      <c r="V943" s="34"/>
      <c r="W943" s="34"/>
      <c r="X943" s="34"/>
      <c r="Y943" s="34"/>
      <c r="Z943" s="34"/>
    </row>
    <row r="944" spans="1:26" x14ac:dyDescent="0.2">
      <c r="A944" s="34"/>
      <c r="B944" s="34"/>
      <c r="C944" s="34"/>
      <c r="D944" s="34"/>
      <c r="E944" s="34"/>
      <c r="F944" s="34"/>
      <c r="G944" s="34"/>
      <c r="H944" s="34"/>
      <c r="I944" s="34"/>
      <c r="K944" s="34"/>
      <c r="L944" s="34"/>
      <c r="M944" s="34"/>
      <c r="N944" s="34"/>
      <c r="O944" s="34"/>
      <c r="P944" s="34"/>
      <c r="Q944" s="34"/>
      <c r="R944" s="34"/>
      <c r="S944" s="34"/>
      <c r="T944" s="34"/>
      <c r="U944" s="34"/>
      <c r="V944" s="34"/>
      <c r="W944" s="34"/>
      <c r="X944" s="34"/>
      <c r="Y944" s="34"/>
      <c r="Z944" s="34"/>
    </row>
    <row r="945" spans="1:26" x14ac:dyDescent="0.2">
      <c r="A945" s="34"/>
      <c r="B945" s="34"/>
      <c r="C945" s="34"/>
      <c r="D945" s="34"/>
      <c r="E945" s="34"/>
      <c r="F945" s="34"/>
      <c r="G945" s="34"/>
      <c r="H945" s="34"/>
      <c r="I945" s="34"/>
      <c r="K945" s="34"/>
      <c r="L945" s="34"/>
      <c r="M945" s="34"/>
      <c r="N945" s="34"/>
      <c r="O945" s="34"/>
      <c r="P945" s="34"/>
      <c r="Q945" s="34"/>
      <c r="R945" s="34"/>
      <c r="S945" s="34"/>
      <c r="T945" s="34"/>
      <c r="U945" s="34"/>
      <c r="V945" s="34"/>
      <c r="W945" s="34"/>
      <c r="X945" s="34"/>
      <c r="Y945" s="34"/>
      <c r="Z945" s="34"/>
    </row>
    <row r="946" spans="1:26" x14ac:dyDescent="0.2">
      <c r="A946" s="34"/>
      <c r="B946" s="34"/>
      <c r="C946" s="34"/>
      <c r="D946" s="34"/>
      <c r="E946" s="34"/>
      <c r="F946" s="34"/>
      <c r="G946" s="34"/>
      <c r="H946" s="34"/>
      <c r="I946" s="34"/>
      <c r="K946" s="34"/>
      <c r="L946" s="34"/>
      <c r="M946" s="34"/>
      <c r="N946" s="34"/>
      <c r="O946" s="34"/>
      <c r="P946" s="34"/>
      <c r="Q946" s="34"/>
      <c r="R946" s="34"/>
      <c r="S946" s="34"/>
      <c r="T946" s="34"/>
      <c r="U946" s="34"/>
      <c r="V946" s="34"/>
      <c r="W946" s="34"/>
      <c r="X946" s="34"/>
      <c r="Y946" s="34"/>
      <c r="Z946" s="34"/>
    </row>
    <row r="947" spans="1:26" x14ac:dyDescent="0.2">
      <c r="A947" s="34"/>
      <c r="B947" s="34"/>
      <c r="C947" s="34"/>
      <c r="D947" s="34"/>
      <c r="E947" s="34"/>
      <c r="F947" s="34"/>
      <c r="G947" s="34"/>
      <c r="H947" s="34"/>
      <c r="I947" s="34"/>
      <c r="K947" s="34"/>
      <c r="L947" s="34"/>
      <c r="M947" s="34"/>
      <c r="N947" s="34"/>
      <c r="O947" s="34"/>
      <c r="P947" s="34"/>
      <c r="Q947" s="34"/>
      <c r="R947" s="34"/>
      <c r="S947" s="34"/>
      <c r="T947" s="34"/>
      <c r="U947" s="34"/>
      <c r="V947" s="34"/>
      <c r="W947" s="34"/>
      <c r="X947" s="34"/>
      <c r="Y947" s="34"/>
      <c r="Z947" s="34"/>
    </row>
    <row r="948" spans="1:26" x14ac:dyDescent="0.2">
      <c r="A948" s="34"/>
      <c r="B948" s="34"/>
      <c r="C948" s="34"/>
      <c r="D948" s="34"/>
      <c r="E948" s="34"/>
      <c r="F948" s="34"/>
      <c r="G948" s="34"/>
      <c r="H948" s="34"/>
      <c r="I948" s="34"/>
      <c r="K948" s="34"/>
      <c r="L948" s="34"/>
      <c r="M948" s="34"/>
      <c r="N948" s="34"/>
      <c r="O948" s="34"/>
      <c r="P948" s="34"/>
      <c r="Q948" s="34"/>
      <c r="R948" s="34"/>
      <c r="S948" s="34"/>
      <c r="T948" s="34"/>
      <c r="U948" s="34"/>
      <c r="V948" s="34"/>
      <c r="W948" s="34"/>
      <c r="X948" s="34"/>
      <c r="Y948" s="34"/>
      <c r="Z948" s="34"/>
    </row>
    <row r="949" spans="1:26" x14ac:dyDescent="0.2">
      <c r="A949" s="34"/>
      <c r="B949" s="34"/>
      <c r="C949" s="34"/>
      <c r="D949" s="34"/>
      <c r="E949" s="34"/>
      <c r="F949" s="34"/>
      <c r="G949" s="34"/>
      <c r="H949" s="34"/>
      <c r="I949" s="34"/>
      <c r="K949" s="34"/>
      <c r="L949" s="34"/>
      <c r="M949" s="34"/>
      <c r="N949" s="34"/>
      <c r="O949" s="34"/>
      <c r="P949" s="34"/>
      <c r="Q949" s="34"/>
      <c r="R949" s="34"/>
      <c r="S949" s="34"/>
      <c r="T949" s="34"/>
      <c r="U949" s="34"/>
      <c r="V949" s="34"/>
      <c r="W949" s="34"/>
      <c r="X949" s="34"/>
      <c r="Y949" s="34"/>
      <c r="Z949" s="34"/>
    </row>
    <row r="950" spans="1:26" x14ac:dyDescent="0.2">
      <c r="A950" s="34"/>
      <c r="B950" s="34"/>
      <c r="C950" s="34"/>
      <c r="D950" s="34"/>
      <c r="E950" s="34"/>
      <c r="F950" s="34"/>
      <c r="G950" s="34"/>
      <c r="H950" s="34"/>
      <c r="I950" s="34"/>
      <c r="K950" s="34"/>
      <c r="L950" s="34"/>
      <c r="M950" s="34"/>
      <c r="N950" s="34"/>
      <c r="O950" s="34"/>
      <c r="P950" s="34"/>
      <c r="Q950" s="34"/>
      <c r="R950" s="34"/>
      <c r="S950" s="34"/>
      <c r="T950" s="34"/>
      <c r="U950" s="34"/>
      <c r="V950" s="34"/>
      <c r="W950" s="34"/>
      <c r="X950" s="34"/>
      <c r="Y950" s="34"/>
      <c r="Z950" s="34"/>
    </row>
    <row r="951" spans="1:26" x14ac:dyDescent="0.2">
      <c r="A951" s="34"/>
      <c r="B951" s="34"/>
      <c r="C951" s="34"/>
      <c r="D951" s="34"/>
      <c r="E951" s="34"/>
      <c r="F951" s="34"/>
      <c r="G951" s="34"/>
      <c r="H951" s="34"/>
      <c r="I951" s="34"/>
      <c r="K951" s="34"/>
      <c r="L951" s="34"/>
      <c r="M951" s="34"/>
      <c r="N951" s="34"/>
      <c r="O951" s="34"/>
      <c r="P951" s="34"/>
      <c r="Q951" s="34"/>
      <c r="R951" s="34"/>
      <c r="S951" s="34"/>
      <c r="T951" s="34"/>
      <c r="U951" s="34"/>
      <c r="V951" s="34"/>
      <c r="W951" s="34"/>
      <c r="X951" s="34"/>
      <c r="Y951" s="34"/>
      <c r="Z951" s="34"/>
    </row>
    <row r="952" spans="1:26" x14ac:dyDescent="0.2">
      <c r="A952" s="34"/>
      <c r="B952" s="34"/>
      <c r="C952" s="34"/>
      <c r="D952" s="34"/>
      <c r="E952" s="34"/>
      <c r="F952" s="34"/>
      <c r="G952" s="34"/>
      <c r="H952" s="34"/>
      <c r="I952" s="34"/>
      <c r="K952" s="34"/>
      <c r="L952" s="34"/>
      <c r="M952" s="34"/>
      <c r="N952" s="34"/>
      <c r="O952" s="34"/>
      <c r="P952" s="34"/>
      <c r="Q952" s="34"/>
      <c r="R952" s="34"/>
      <c r="S952" s="34"/>
      <c r="T952" s="34"/>
      <c r="U952" s="34"/>
      <c r="V952" s="34"/>
      <c r="W952" s="34"/>
      <c r="X952" s="34"/>
      <c r="Y952" s="34"/>
      <c r="Z952" s="34"/>
    </row>
    <row r="953" spans="1:26" x14ac:dyDescent="0.2">
      <c r="A953" s="34"/>
      <c r="B953" s="34"/>
      <c r="C953" s="34"/>
      <c r="D953" s="34"/>
      <c r="E953" s="34"/>
      <c r="F953" s="34"/>
      <c r="G953" s="34"/>
      <c r="H953" s="34"/>
      <c r="I953" s="34"/>
      <c r="K953" s="34"/>
      <c r="L953" s="34"/>
      <c r="M953" s="34"/>
      <c r="N953" s="34"/>
      <c r="O953" s="34"/>
      <c r="P953" s="34"/>
      <c r="Q953" s="34"/>
      <c r="R953" s="34"/>
      <c r="S953" s="34"/>
      <c r="T953" s="34"/>
      <c r="U953" s="34"/>
      <c r="V953" s="34"/>
      <c r="W953" s="34"/>
      <c r="X953" s="34"/>
      <c r="Y953" s="34"/>
      <c r="Z953" s="34"/>
    </row>
    <row r="954" spans="1:26" x14ac:dyDescent="0.2">
      <c r="A954" s="34"/>
      <c r="B954" s="34"/>
      <c r="C954" s="34"/>
      <c r="D954" s="34"/>
      <c r="E954" s="34"/>
      <c r="F954" s="34"/>
      <c r="G954" s="34"/>
      <c r="H954" s="34"/>
      <c r="I954" s="34"/>
      <c r="K954" s="34"/>
      <c r="L954" s="34"/>
      <c r="M954" s="34"/>
      <c r="N954" s="34"/>
      <c r="O954" s="34"/>
      <c r="P954" s="34"/>
      <c r="Q954" s="34"/>
      <c r="R954" s="34"/>
      <c r="S954" s="34"/>
      <c r="T954" s="34"/>
      <c r="U954" s="34"/>
      <c r="V954" s="34"/>
      <c r="W954" s="34"/>
      <c r="X954" s="34"/>
      <c r="Y954" s="34"/>
      <c r="Z954" s="34"/>
    </row>
    <row r="955" spans="1:26" x14ac:dyDescent="0.2">
      <c r="A955" s="34"/>
      <c r="B955" s="34"/>
      <c r="C955" s="34"/>
      <c r="D955" s="34"/>
      <c r="E955" s="34"/>
      <c r="F955" s="34"/>
      <c r="G955" s="34"/>
      <c r="H955" s="34"/>
      <c r="I955" s="34"/>
      <c r="K955" s="34"/>
      <c r="L955" s="34"/>
      <c r="M955" s="34"/>
      <c r="N955" s="34"/>
      <c r="O955" s="34"/>
      <c r="P955" s="34"/>
      <c r="Q955" s="34"/>
      <c r="R955" s="34"/>
      <c r="S955" s="34"/>
      <c r="T955" s="34"/>
      <c r="U955" s="34"/>
      <c r="V955" s="34"/>
      <c r="W955" s="34"/>
      <c r="X955" s="34"/>
      <c r="Y955" s="34"/>
      <c r="Z955" s="34"/>
    </row>
    <row r="956" spans="1:26" x14ac:dyDescent="0.2">
      <c r="A956" s="34"/>
      <c r="B956" s="34"/>
      <c r="C956" s="34"/>
      <c r="D956" s="34"/>
      <c r="E956" s="34"/>
      <c r="F956" s="34"/>
      <c r="G956" s="34"/>
      <c r="H956" s="34"/>
      <c r="I956" s="34"/>
      <c r="K956" s="34"/>
      <c r="L956" s="34"/>
      <c r="M956" s="34"/>
      <c r="N956" s="34"/>
      <c r="O956" s="34"/>
      <c r="P956" s="34"/>
      <c r="Q956" s="34"/>
      <c r="R956" s="34"/>
      <c r="S956" s="34"/>
      <c r="T956" s="34"/>
      <c r="U956" s="34"/>
      <c r="V956" s="34"/>
      <c r="W956" s="34"/>
      <c r="X956" s="34"/>
      <c r="Y956" s="34"/>
      <c r="Z956" s="34"/>
    </row>
    <row r="957" spans="1:26" x14ac:dyDescent="0.2">
      <c r="A957" s="34"/>
      <c r="B957" s="34"/>
      <c r="C957" s="34"/>
      <c r="D957" s="34"/>
      <c r="E957" s="34"/>
      <c r="F957" s="34"/>
      <c r="G957" s="34"/>
      <c r="H957" s="34"/>
      <c r="I957" s="34"/>
      <c r="K957" s="34"/>
      <c r="L957" s="34"/>
      <c r="M957" s="34"/>
      <c r="N957" s="34"/>
      <c r="O957" s="34"/>
      <c r="P957" s="34"/>
      <c r="Q957" s="34"/>
      <c r="R957" s="34"/>
      <c r="S957" s="34"/>
      <c r="T957" s="34"/>
      <c r="U957" s="34"/>
      <c r="V957" s="34"/>
      <c r="W957" s="34"/>
      <c r="X957" s="34"/>
      <c r="Y957" s="34"/>
      <c r="Z957" s="34"/>
    </row>
    <row r="958" spans="1:26" x14ac:dyDescent="0.2">
      <c r="A958" s="34"/>
      <c r="B958" s="34"/>
      <c r="C958" s="34"/>
      <c r="D958" s="34"/>
      <c r="E958" s="34"/>
      <c r="F958" s="34"/>
      <c r="G958" s="34"/>
      <c r="H958" s="34"/>
      <c r="I958" s="34"/>
      <c r="K958" s="34"/>
      <c r="L958" s="34"/>
      <c r="M958" s="34"/>
      <c r="N958" s="34"/>
      <c r="O958" s="34"/>
      <c r="P958" s="34"/>
      <c r="Q958" s="34"/>
      <c r="R958" s="34"/>
      <c r="S958" s="34"/>
      <c r="T958" s="34"/>
      <c r="U958" s="34"/>
      <c r="V958" s="34"/>
      <c r="W958" s="34"/>
      <c r="X958" s="34"/>
      <c r="Y958" s="34"/>
      <c r="Z958" s="34"/>
    </row>
    <row r="959" spans="1:26" x14ac:dyDescent="0.2">
      <c r="A959" s="34"/>
      <c r="B959" s="34"/>
      <c r="C959" s="34"/>
      <c r="D959" s="34"/>
      <c r="E959" s="34"/>
      <c r="F959" s="34"/>
      <c r="G959" s="34"/>
      <c r="H959" s="34"/>
      <c r="I959" s="34"/>
      <c r="K959" s="34"/>
      <c r="L959" s="34"/>
      <c r="M959" s="34"/>
      <c r="N959" s="34"/>
      <c r="O959" s="34"/>
      <c r="P959" s="34"/>
      <c r="Q959" s="34"/>
      <c r="R959" s="34"/>
      <c r="S959" s="34"/>
      <c r="T959" s="34"/>
      <c r="U959" s="34"/>
      <c r="V959" s="34"/>
      <c r="W959" s="34"/>
      <c r="X959" s="34"/>
      <c r="Y959" s="34"/>
      <c r="Z959" s="34"/>
    </row>
    <row r="960" spans="1:26" x14ac:dyDescent="0.2">
      <c r="A960" s="34"/>
      <c r="B960" s="34"/>
      <c r="C960" s="34"/>
      <c r="D960" s="34"/>
      <c r="E960" s="34"/>
      <c r="F960" s="34"/>
      <c r="G960" s="34"/>
      <c r="H960" s="34"/>
      <c r="I960" s="34"/>
      <c r="K960" s="34"/>
      <c r="L960" s="34"/>
      <c r="M960" s="34"/>
      <c r="N960" s="34"/>
      <c r="O960" s="34"/>
      <c r="P960" s="34"/>
      <c r="Q960" s="34"/>
      <c r="R960" s="34"/>
      <c r="S960" s="34"/>
      <c r="T960" s="34"/>
      <c r="U960" s="34"/>
      <c r="V960" s="34"/>
      <c r="W960" s="34"/>
      <c r="X960" s="34"/>
      <c r="Y960" s="34"/>
      <c r="Z960" s="34"/>
    </row>
    <row r="961" spans="1:26" x14ac:dyDescent="0.2">
      <c r="A961" s="34"/>
      <c r="B961" s="34"/>
      <c r="C961" s="34"/>
      <c r="D961" s="34"/>
      <c r="E961" s="34"/>
      <c r="F961" s="34"/>
      <c r="G961" s="34"/>
      <c r="H961" s="34"/>
      <c r="I961" s="34"/>
      <c r="K961" s="34"/>
      <c r="L961" s="34"/>
      <c r="M961" s="34"/>
      <c r="N961" s="34"/>
      <c r="O961" s="34"/>
      <c r="P961" s="34"/>
      <c r="Q961" s="34"/>
      <c r="R961" s="34"/>
      <c r="S961" s="34"/>
      <c r="T961" s="34"/>
      <c r="U961" s="34"/>
      <c r="V961" s="34"/>
      <c r="W961" s="34"/>
      <c r="X961" s="34"/>
      <c r="Y961" s="34"/>
      <c r="Z961" s="34"/>
    </row>
    <row r="962" spans="1:26" x14ac:dyDescent="0.2">
      <c r="A962" s="34"/>
      <c r="B962" s="34"/>
      <c r="C962" s="34"/>
      <c r="D962" s="34"/>
      <c r="E962" s="34"/>
      <c r="F962" s="34"/>
      <c r="G962" s="34"/>
      <c r="H962" s="34"/>
      <c r="I962" s="34"/>
      <c r="K962" s="34"/>
      <c r="L962" s="34"/>
      <c r="M962" s="34"/>
      <c r="N962" s="34"/>
      <c r="O962" s="34"/>
      <c r="P962" s="34"/>
      <c r="Q962" s="34"/>
      <c r="R962" s="34"/>
      <c r="S962" s="34"/>
      <c r="T962" s="34"/>
      <c r="U962" s="34"/>
      <c r="V962" s="34"/>
      <c r="W962" s="34"/>
      <c r="X962" s="34"/>
      <c r="Y962" s="34"/>
      <c r="Z962" s="34"/>
    </row>
    <row r="963" spans="1:26" x14ac:dyDescent="0.2">
      <c r="A963" s="34"/>
      <c r="B963" s="34"/>
      <c r="C963" s="34"/>
      <c r="D963" s="34"/>
      <c r="E963" s="34"/>
      <c r="F963" s="34"/>
      <c r="G963" s="34"/>
      <c r="H963" s="34"/>
      <c r="I963" s="34"/>
      <c r="K963" s="34"/>
      <c r="L963" s="34"/>
      <c r="M963" s="34"/>
      <c r="N963" s="34"/>
      <c r="O963" s="34"/>
      <c r="P963" s="34"/>
      <c r="Q963" s="34"/>
      <c r="R963" s="34"/>
      <c r="S963" s="34"/>
      <c r="T963" s="34"/>
      <c r="U963" s="34"/>
      <c r="V963" s="34"/>
      <c r="W963" s="34"/>
      <c r="X963" s="34"/>
      <c r="Y963" s="34"/>
      <c r="Z963" s="34"/>
    </row>
    <row r="964" spans="1:26" x14ac:dyDescent="0.2">
      <c r="A964" s="34"/>
      <c r="B964" s="34"/>
      <c r="C964" s="34"/>
      <c r="D964" s="34"/>
      <c r="E964" s="34"/>
      <c r="F964" s="34"/>
      <c r="G964" s="34"/>
      <c r="H964" s="34"/>
      <c r="I964" s="34"/>
      <c r="K964" s="34"/>
      <c r="L964" s="34"/>
      <c r="M964" s="34"/>
      <c r="N964" s="34"/>
      <c r="O964" s="34"/>
      <c r="P964" s="34"/>
      <c r="Q964" s="34"/>
      <c r="R964" s="34"/>
      <c r="S964" s="34"/>
      <c r="T964" s="34"/>
      <c r="U964" s="34"/>
      <c r="V964" s="34"/>
      <c r="W964" s="34"/>
      <c r="X964" s="34"/>
      <c r="Y964" s="34"/>
      <c r="Z964" s="34"/>
    </row>
    <row r="965" spans="1:26" x14ac:dyDescent="0.2">
      <c r="A965" s="34"/>
      <c r="B965" s="34"/>
      <c r="C965" s="34"/>
      <c r="D965" s="34"/>
      <c r="E965" s="34"/>
      <c r="F965" s="34"/>
      <c r="G965" s="34"/>
      <c r="H965" s="34"/>
      <c r="I965" s="34"/>
      <c r="K965" s="34"/>
      <c r="L965" s="34"/>
      <c r="M965" s="34"/>
      <c r="N965" s="34"/>
      <c r="O965" s="34"/>
      <c r="P965" s="34"/>
      <c r="Q965" s="34"/>
      <c r="R965" s="34"/>
      <c r="S965" s="34"/>
      <c r="T965" s="34"/>
      <c r="U965" s="34"/>
      <c r="V965" s="34"/>
      <c r="W965" s="34"/>
      <c r="X965" s="34"/>
      <c r="Y965" s="34"/>
      <c r="Z965" s="34"/>
    </row>
    <row r="966" spans="1:26" x14ac:dyDescent="0.2">
      <c r="A966" s="34"/>
      <c r="B966" s="34"/>
      <c r="C966" s="34"/>
      <c r="D966" s="34"/>
      <c r="E966" s="34"/>
      <c r="F966" s="34"/>
      <c r="G966" s="34"/>
      <c r="H966" s="34"/>
      <c r="I966" s="34"/>
      <c r="K966" s="34"/>
      <c r="L966" s="34"/>
      <c r="M966" s="34"/>
      <c r="N966" s="34"/>
      <c r="O966" s="34"/>
      <c r="P966" s="34"/>
      <c r="Q966" s="34"/>
      <c r="R966" s="34"/>
      <c r="S966" s="34"/>
      <c r="T966" s="34"/>
      <c r="U966" s="34"/>
      <c r="V966" s="34"/>
      <c r="W966" s="34"/>
      <c r="X966" s="34"/>
      <c r="Y966" s="34"/>
      <c r="Z966" s="34"/>
    </row>
    <row r="967" spans="1:26" x14ac:dyDescent="0.2">
      <c r="A967" s="34"/>
      <c r="B967" s="34"/>
      <c r="C967" s="34"/>
      <c r="D967" s="34"/>
      <c r="E967" s="34"/>
      <c r="F967" s="34"/>
      <c r="G967" s="34"/>
      <c r="H967" s="34"/>
      <c r="I967" s="34"/>
      <c r="K967" s="34"/>
      <c r="L967" s="34"/>
      <c r="M967" s="34"/>
      <c r="N967" s="34"/>
      <c r="O967" s="34"/>
      <c r="P967" s="34"/>
      <c r="Q967" s="34"/>
      <c r="R967" s="34"/>
      <c r="S967" s="34"/>
      <c r="T967" s="34"/>
      <c r="U967" s="34"/>
      <c r="V967" s="34"/>
      <c r="W967" s="34"/>
      <c r="X967" s="34"/>
      <c r="Y967" s="34"/>
      <c r="Z967" s="34"/>
    </row>
    <row r="968" spans="1:26" x14ac:dyDescent="0.2">
      <c r="A968" s="34"/>
      <c r="B968" s="34"/>
      <c r="C968" s="34"/>
      <c r="D968" s="34"/>
      <c r="E968" s="34"/>
      <c r="F968" s="34"/>
      <c r="G968" s="34"/>
      <c r="H968" s="34"/>
      <c r="I968" s="34"/>
      <c r="K968" s="34"/>
      <c r="L968" s="34"/>
      <c r="M968" s="34"/>
      <c r="N968" s="34"/>
      <c r="O968" s="34"/>
      <c r="P968" s="34"/>
      <c r="Q968" s="34"/>
      <c r="R968" s="34"/>
      <c r="S968" s="34"/>
      <c r="T968" s="34"/>
      <c r="U968" s="34"/>
      <c r="V968" s="34"/>
      <c r="W968" s="34"/>
      <c r="X968" s="34"/>
      <c r="Y968" s="34"/>
      <c r="Z968" s="34"/>
    </row>
    <row r="969" spans="1:26" x14ac:dyDescent="0.2">
      <c r="A969" s="34"/>
      <c r="B969" s="34"/>
      <c r="C969" s="34"/>
      <c r="D969" s="34"/>
      <c r="E969" s="34"/>
      <c r="F969" s="34"/>
      <c r="G969" s="34"/>
      <c r="H969" s="34"/>
      <c r="I969" s="34"/>
      <c r="K969" s="34"/>
      <c r="L969" s="34"/>
      <c r="M969" s="34"/>
      <c r="N969" s="34"/>
      <c r="O969" s="34"/>
      <c r="P969" s="34"/>
      <c r="Q969" s="34"/>
      <c r="R969" s="34"/>
      <c r="S969" s="34"/>
      <c r="T969" s="34"/>
      <c r="U969" s="34"/>
      <c r="V969" s="34"/>
      <c r="W969" s="34"/>
      <c r="X969" s="34"/>
      <c r="Y969" s="34"/>
      <c r="Z969" s="34"/>
    </row>
    <row r="970" spans="1:26" x14ac:dyDescent="0.2">
      <c r="A970" s="34"/>
      <c r="B970" s="34"/>
      <c r="C970" s="34"/>
      <c r="D970" s="34"/>
      <c r="E970" s="34"/>
      <c r="F970" s="34"/>
      <c r="G970" s="34"/>
      <c r="H970" s="34"/>
      <c r="I970" s="34"/>
      <c r="K970" s="34"/>
      <c r="L970" s="34"/>
      <c r="M970" s="34"/>
      <c r="N970" s="34"/>
      <c r="O970" s="34"/>
      <c r="P970" s="34"/>
      <c r="Q970" s="34"/>
      <c r="R970" s="34"/>
      <c r="S970" s="34"/>
      <c r="T970" s="34"/>
      <c r="U970" s="34"/>
      <c r="V970" s="34"/>
      <c r="W970" s="34"/>
      <c r="X970" s="34"/>
      <c r="Y970" s="34"/>
      <c r="Z970" s="34"/>
    </row>
    <row r="971" spans="1:26" x14ac:dyDescent="0.2">
      <c r="A971" s="34"/>
      <c r="B971" s="34"/>
      <c r="C971" s="34"/>
      <c r="D971" s="34"/>
      <c r="E971" s="34"/>
      <c r="F971" s="34"/>
      <c r="G971" s="34"/>
      <c r="H971" s="34"/>
      <c r="I971" s="34"/>
      <c r="K971" s="34"/>
      <c r="L971" s="34"/>
      <c r="M971" s="34"/>
      <c r="N971" s="34"/>
      <c r="O971" s="34"/>
      <c r="P971" s="34"/>
      <c r="Q971" s="34"/>
      <c r="R971" s="34"/>
      <c r="S971" s="34"/>
      <c r="T971" s="34"/>
      <c r="U971" s="34"/>
      <c r="V971" s="34"/>
      <c r="W971" s="34"/>
      <c r="X971" s="34"/>
      <c r="Y971" s="34"/>
      <c r="Z971" s="34"/>
    </row>
    <row r="972" spans="1:26" x14ac:dyDescent="0.2">
      <c r="A972" s="34"/>
      <c r="B972" s="34"/>
      <c r="C972" s="34"/>
      <c r="D972" s="34"/>
      <c r="E972" s="34"/>
      <c r="F972" s="34"/>
      <c r="G972" s="34"/>
      <c r="H972" s="34"/>
      <c r="I972" s="34"/>
      <c r="K972" s="34"/>
      <c r="L972" s="34"/>
      <c r="M972" s="34"/>
      <c r="N972" s="34"/>
      <c r="O972" s="34"/>
      <c r="P972" s="34"/>
      <c r="Q972" s="34"/>
      <c r="R972" s="34"/>
      <c r="S972" s="34"/>
      <c r="T972" s="34"/>
      <c r="U972" s="34"/>
      <c r="V972" s="34"/>
      <c r="W972" s="34"/>
      <c r="X972" s="34"/>
      <c r="Y972" s="34"/>
      <c r="Z972" s="34"/>
    </row>
    <row r="973" spans="1:26" x14ac:dyDescent="0.2">
      <c r="A973" s="34"/>
      <c r="B973" s="34"/>
      <c r="C973" s="34"/>
      <c r="D973" s="34"/>
      <c r="E973" s="34"/>
      <c r="F973" s="34"/>
      <c r="G973" s="34"/>
      <c r="H973" s="34"/>
      <c r="I973" s="34"/>
      <c r="K973" s="34"/>
      <c r="L973" s="34"/>
      <c r="M973" s="34"/>
      <c r="N973" s="34"/>
      <c r="O973" s="34"/>
      <c r="P973" s="34"/>
      <c r="Q973" s="34"/>
      <c r="R973" s="34"/>
      <c r="S973" s="34"/>
      <c r="T973" s="34"/>
      <c r="U973" s="34"/>
      <c r="V973" s="34"/>
      <c r="W973" s="34"/>
      <c r="X973" s="34"/>
      <c r="Y973" s="34"/>
      <c r="Z973" s="34"/>
    </row>
    <row r="974" spans="1:26" x14ac:dyDescent="0.2">
      <c r="A974" s="34"/>
      <c r="B974" s="34"/>
      <c r="C974" s="34"/>
      <c r="D974" s="34"/>
      <c r="E974" s="34"/>
      <c r="F974" s="34"/>
      <c r="G974" s="34"/>
      <c r="H974" s="34"/>
      <c r="I974" s="34"/>
      <c r="K974" s="34"/>
      <c r="L974" s="34"/>
      <c r="M974" s="34"/>
      <c r="N974" s="34"/>
      <c r="O974" s="34"/>
      <c r="P974" s="34"/>
      <c r="Q974" s="34"/>
      <c r="R974" s="34"/>
      <c r="S974" s="34"/>
      <c r="T974" s="34"/>
      <c r="U974" s="34"/>
      <c r="V974" s="34"/>
      <c r="W974" s="34"/>
      <c r="X974" s="34"/>
      <c r="Y974" s="34"/>
      <c r="Z974" s="34"/>
    </row>
    <row r="975" spans="1:26" x14ac:dyDescent="0.2">
      <c r="A975" s="34"/>
      <c r="B975" s="34"/>
      <c r="C975" s="34"/>
      <c r="D975" s="34"/>
      <c r="E975" s="34"/>
      <c r="F975" s="34"/>
      <c r="G975" s="34"/>
      <c r="H975" s="34"/>
      <c r="I975" s="34"/>
      <c r="K975" s="34"/>
      <c r="L975" s="34"/>
      <c r="M975" s="34"/>
      <c r="N975" s="34"/>
      <c r="O975" s="34"/>
      <c r="P975" s="34"/>
      <c r="Q975" s="34"/>
      <c r="R975" s="34"/>
      <c r="S975" s="34"/>
      <c r="T975" s="34"/>
      <c r="U975" s="34"/>
      <c r="V975" s="34"/>
      <c r="W975" s="34"/>
      <c r="X975" s="34"/>
      <c r="Y975" s="34"/>
      <c r="Z975" s="34"/>
    </row>
    <row r="976" spans="1:26" x14ac:dyDescent="0.2">
      <c r="A976" s="34"/>
      <c r="B976" s="34"/>
      <c r="C976" s="34"/>
      <c r="D976" s="34"/>
      <c r="E976" s="34"/>
      <c r="F976" s="34"/>
      <c r="G976" s="34"/>
      <c r="H976" s="34"/>
      <c r="I976" s="34"/>
      <c r="K976" s="34"/>
      <c r="L976" s="34"/>
      <c r="M976" s="34"/>
      <c r="N976" s="34"/>
      <c r="O976" s="34"/>
      <c r="P976" s="34"/>
      <c r="Q976" s="34"/>
      <c r="R976" s="34"/>
      <c r="S976" s="34"/>
      <c r="T976" s="34"/>
      <c r="U976" s="34"/>
      <c r="V976" s="34"/>
      <c r="W976" s="34"/>
      <c r="X976" s="34"/>
      <c r="Y976" s="34"/>
      <c r="Z976" s="34"/>
    </row>
    <row r="977" spans="1:26" x14ac:dyDescent="0.2">
      <c r="A977" s="34"/>
      <c r="B977" s="34"/>
      <c r="C977" s="34"/>
      <c r="D977" s="34"/>
      <c r="E977" s="34"/>
      <c r="F977" s="34"/>
      <c r="G977" s="34"/>
      <c r="H977" s="34"/>
      <c r="I977" s="34"/>
      <c r="K977" s="34"/>
      <c r="L977" s="34"/>
      <c r="M977" s="34"/>
      <c r="N977" s="34"/>
      <c r="O977" s="34"/>
      <c r="P977" s="34"/>
      <c r="Q977" s="34"/>
      <c r="R977" s="34"/>
      <c r="S977" s="34"/>
      <c r="T977" s="34"/>
      <c r="U977" s="34"/>
      <c r="V977" s="34"/>
      <c r="W977" s="34"/>
      <c r="X977" s="34"/>
      <c r="Y977" s="34"/>
      <c r="Z977" s="34"/>
    </row>
    <row r="978" spans="1:26" x14ac:dyDescent="0.2">
      <c r="A978" s="34"/>
      <c r="B978" s="34"/>
      <c r="C978" s="34"/>
      <c r="D978" s="34"/>
      <c r="E978" s="34"/>
      <c r="F978" s="34"/>
      <c r="G978" s="34"/>
      <c r="H978" s="34"/>
      <c r="I978" s="34"/>
      <c r="K978" s="34"/>
      <c r="L978" s="34"/>
      <c r="M978" s="34"/>
      <c r="N978" s="34"/>
      <c r="O978" s="34"/>
      <c r="P978" s="34"/>
      <c r="Q978" s="34"/>
      <c r="R978" s="34"/>
      <c r="S978" s="34"/>
      <c r="T978" s="34"/>
      <c r="U978" s="34"/>
      <c r="V978" s="34"/>
      <c r="W978" s="34"/>
      <c r="X978" s="34"/>
      <c r="Y978" s="34"/>
      <c r="Z978" s="34"/>
    </row>
    <row r="979" spans="1:26" x14ac:dyDescent="0.2">
      <c r="A979" s="34"/>
      <c r="B979" s="34"/>
      <c r="C979" s="34"/>
      <c r="D979" s="34"/>
      <c r="E979" s="34"/>
      <c r="F979" s="34"/>
      <c r="G979" s="34"/>
      <c r="H979" s="34"/>
      <c r="I979" s="34"/>
      <c r="K979" s="34"/>
      <c r="L979" s="34"/>
      <c r="M979" s="34"/>
      <c r="N979" s="34"/>
      <c r="O979" s="34"/>
      <c r="P979" s="34"/>
      <c r="Q979" s="34"/>
      <c r="R979" s="34"/>
      <c r="S979" s="34"/>
      <c r="T979" s="34"/>
      <c r="U979" s="34"/>
      <c r="V979" s="34"/>
      <c r="W979" s="34"/>
      <c r="X979" s="34"/>
      <c r="Y979" s="34"/>
      <c r="Z979" s="34"/>
    </row>
    <row r="980" spans="1:26" x14ac:dyDescent="0.2">
      <c r="A980" s="34"/>
      <c r="B980" s="34"/>
      <c r="C980" s="34"/>
      <c r="D980" s="34"/>
      <c r="E980" s="34"/>
      <c r="F980" s="34"/>
      <c r="G980" s="34"/>
      <c r="H980" s="34"/>
      <c r="I980" s="34"/>
      <c r="K980" s="34"/>
      <c r="L980" s="34"/>
      <c r="M980" s="34"/>
      <c r="N980" s="34"/>
      <c r="O980" s="34"/>
      <c r="P980" s="34"/>
      <c r="Q980" s="34"/>
      <c r="R980" s="34"/>
      <c r="S980" s="34"/>
      <c r="T980" s="34"/>
      <c r="U980" s="34"/>
      <c r="V980" s="34"/>
      <c r="W980" s="34"/>
      <c r="X980" s="34"/>
      <c r="Y980" s="34"/>
      <c r="Z980" s="34"/>
    </row>
    <row r="981" spans="1:26" x14ac:dyDescent="0.2">
      <c r="A981" s="34"/>
      <c r="B981" s="34"/>
      <c r="C981" s="34"/>
      <c r="D981" s="34"/>
      <c r="E981" s="34"/>
      <c r="F981" s="34"/>
      <c r="G981" s="34"/>
      <c r="H981" s="34"/>
      <c r="I981" s="34"/>
      <c r="K981" s="34"/>
      <c r="L981" s="34"/>
      <c r="M981" s="34"/>
      <c r="N981" s="34"/>
      <c r="O981" s="34"/>
      <c r="P981" s="34"/>
      <c r="Q981" s="34"/>
      <c r="R981" s="34"/>
      <c r="S981" s="34"/>
      <c r="T981" s="34"/>
      <c r="U981" s="34"/>
      <c r="V981" s="34"/>
      <c r="W981" s="34"/>
      <c r="X981" s="34"/>
      <c r="Y981" s="34"/>
      <c r="Z981" s="34"/>
    </row>
    <row r="982" spans="1:26" x14ac:dyDescent="0.2">
      <c r="A982" s="34"/>
      <c r="B982" s="34"/>
      <c r="C982" s="34"/>
      <c r="D982" s="34"/>
      <c r="E982" s="34"/>
      <c r="F982" s="34"/>
      <c r="G982" s="34"/>
      <c r="H982" s="34"/>
      <c r="I982" s="34"/>
      <c r="K982" s="34"/>
      <c r="L982" s="34"/>
      <c r="M982" s="34"/>
      <c r="N982" s="34"/>
      <c r="O982" s="34"/>
      <c r="P982" s="34"/>
      <c r="Q982" s="34"/>
      <c r="R982" s="34"/>
      <c r="S982" s="34"/>
      <c r="T982" s="34"/>
      <c r="U982" s="34"/>
      <c r="V982" s="34"/>
      <c r="W982" s="34"/>
      <c r="X982" s="34"/>
      <c r="Y982" s="34"/>
      <c r="Z982" s="34"/>
    </row>
    <row r="983" spans="1:26" x14ac:dyDescent="0.2">
      <c r="A983" s="34"/>
      <c r="B983" s="34"/>
      <c r="C983" s="34"/>
      <c r="D983" s="34"/>
      <c r="E983" s="34"/>
      <c r="F983" s="34"/>
      <c r="G983" s="34"/>
      <c r="H983" s="34"/>
      <c r="I983" s="34"/>
      <c r="K983" s="34"/>
      <c r="L983" s="34"/>
      <c r="M983" s="34"/>
      <c r="N983" s="34"/>
      <c r="O983" s="34"/>
      <c r="P983" s="34"/>
      <c r="Q983" s="34"/>
      <c r="R983" s="34"/>
      <c r="S983" s="34"/>
      <c r="T983" s="34"/>
      <c r="U983" s="34"/>
      <c r="V983" s="34"/>
      <c r="W983" s="34"/>
      <c r="X983" s="34"/>
      <c r="Y983" s="34"/>
      <c r="Z983" s="34"/>
    </row>
    <row r="984" spans="1:26" x14ac:dyDescent="0.2">
      <c r="A984" s="34"/>
      <c r="B984" s="34"/>
      <c r="C984" s="34"/>
      <c r="D984" s="34"/>
      <c r="E984" s="34"/>
      <c r="F984" s="34"/>
      <c r="G984" s="34"/>
      <c r="H984" s="34"/>
      <c r="I984" s="34"/>
      <c r="K984" s="34"/>
      <c r="L984" s="34"/>
      <c r="M984" s="34"/>
      <c r="N984" s="34"/>
      <c r="O984" s="34"/>
      <c r="P984" s="34"/>
      <c r="Q984" s="34"/>
      <c r="R984" s="34"/>
      <c r="S984" s="34"/>
      <c r="T984" s="34"/>
      <c r="U984" s="34"/>
      <c r="V984" s="34"/>
      <c r="W984" s="34"/>
      <c r="X984" s="34"/>
      <c r="Y984" s="34"/>
      <c r="Z984" s="34"/>
    </row>
    <row r="985" spans="1:26" x14ac:dyDescent="0.2">
      <c r="A985" s="34"/>
      <c r="B985" s="34"/>
      <c r="C985" s="34"/>
      <c r="D985" s="34"/>
      <c r="E985" s="34"/>
      <c r="F985" s="34"/>
      <c r="G985" s="34"/>
      <c r="H985" s="34"/>
      <c r="I985" s="34"/>
      <c r="K985" s="34"/>
      <c r="L985" s="34"/>
      <c r="M985" s="34"/>
      <c r="N985" s="34"/>
      <c r="O985" s="34"/>
      <c r="P985" s="34"/>
      <c r="Q985" s="34"/>
      <c r="R985" s="34"/>
      <c r="S985" s="34"/>
      <c r="T985" s="34"/>
      <c r="U985" s="34"/>
      <c r="V985" s="34"/>
      <c r="W985" s="34"/>
      <c r="X985" s="34"/>
      <c r="Y985" s="34"/>
      <c r="Z985" s="34"/>
    </row>
    <row r="986" spans="1:26" x14ac:dyDescent="0.2">
      <c r="A986" s="34"/>
      <c r="B986" s="34"/>
      <c r="C986" s="34"/>
      <c r="D986" s="34"/>
      <c r="E986" s="34"/>
      <c r="F986" s="34"/>
      <c r="G986" s="34"/>
      <c r="H986" s="34"/>
      <c r="I986" s="34"/>
      <c r="K986" s="34"/>
      <c r="L986" s="34"/>
      <c r="M986" s="34"/>
      <c r="N986" s="34"/>
      <c r="O986" s="34"/>
      <c r="P986" s="34"/>
      <c r="Q986" s="34"/>
      <c r="R986" s="34"/>
      <c r="S986" s="34"/>
      <c r="T986" s="34"/>
      <c r="U986" s="34"/>
      <c r="V986" s="34"/>
      <c r="W986" s="34"/>
      <c r="X986" s="34"/>
      <c r="Y986" s="34"/>
      <c r="Z986" s="34"/>
    </row>
    <row r="987" spans="1:26" x14ac:dyDescent="0.2">
      <c r="A987" s="34"/>
      <c r="B987" s="34"/>
      <c r="C987" s="34"/>
      <c r="D987" s="34"/>
      <c r="E987" s="34"/>
      <c r="F987" s="34"/>
      <c r="G987" s="34"/>
      <c r="H987" s="34"/>
      <c r="I987" s="34"/>
      <c r="K987" s="34"/>
      <c r="L987" s="34"/>
      <c r="M987" s="34"/>
      <c r="N987" s="34"/>
      <c r="O987" s="34"/>
      <c r="P987" s="34"/>
      <c r="Q987" s="34"/>
      <c r="R987" s="34"/>
      <c r="S987" s="34"/>
      <c r="T987" s="34"/>
      <c r="U987" s="34"/>
      <c r="V987" s="34"/>
      <c r="W987" s="34"/>
      <c r="X987" s="34"/>
      <c r="Y987" s="34"/>
      <c r="Z987" s="34"/>
    </row>
    <row r="988" spans="1:26" x14ac:dyDescent="0.2">
      <c r="A988" s="34"/>
      <c r="B988" s="34"/>
      <c r="C988" s="34"/>
      <c r="D988" s="34"/>
      <c r="E988" s="34"/>
      <c r="F988" s="34"/>
      <c r="G988" s="34"/>
      <c r="H988" s="34"/>
      <c r="I988" s="34"/>
      <c r="K988" s="34"/>
      <c r="L988" s="34"/>
      <c r="M988" s="34"/>
      <c r="N988" s="34"/>
      <c r="O988" s="34"/>
      <c r="P988" s="34"/>
      <c r="Q988" s="34"/>
      <c r="R988" s="34"/>
      <c r="S988" s="34"/>
      <c r="T988" s="34"/>
      <c r="U988" s="34"/>
      <c r="V988" s="34"/>
      <c r="W988" s="34"/>
      <c r="X988" s="34"/>
      <c r="Y988" s="34"/>
      <c r="Z988" s="34"/>
    </row>
    <row r="989" spans="1:26" x14ac:dyDescent="0.2">
      <c r="A989" s="34"/>
      <c r="B989" s="34"/>
      <c r="C989" s="34"/>
      <c r="D989" s="34"/>
      <c r="E989" s="34"/>
      <c r="F989" s="34"/>
      <c r="G989" s="34"/>
      <c r="H989" s="34"/>
      <c r="I989" s="34"/>
      <c r="K989" s="34"/>
      <c r="L989" s="34"/>
      <c r="M989" s="34"/>
      <c r="N989" s="34"/>
      <c r="O989" s="34"/>
      <c r="P989" s="34"/>
      <c r="Q989" s="34"/>
      <c r="R989" s="34"/>
      <c r="S989" s="34"/>
      <c r="T989" s="34"/>
      <c r="U989" s="34"/>
      <c r="V989" s="34"/>
      <c r="W989" s="34"/>
      <c r="X989" s="34"/>
      <c r="Y989" s="34"/>
      <c r="Z989" s="34"/>
    </row>
    <row r="990" spans="1:26" x14ac:dyDescent="0.2">
      <c r="A990" s="34"/>
      <c r="B990" s="34"/>
      <c r="C990" s="34"/>
      <c r="D990" s="34"/>
      <c r="E990" s="34"/>
      <c r="F990" s="34"/>
      <c r="G990" s="34"/>
      <c r="H990" s="34"/>
      <c r="I990" s="34"/>
      <c r="K990" s="34"/>
      <c r="L990" s="34"/>
      <c r="M990" s="34"/>
      <c r="N990" s="34"/>
      <c r="O990" s="34"/>
      <c r="P990" s="34"/>
      <c r="Q990" s="34"/>
      <c r="R990" s="34"/>
      <c r="S990" s="34"/>
      <c r="T990" s="34"/>
      <c r="U990" s="34"/>
      <c r="V990" s="34"/>
      <c r="W990" s="34"/>
      <c r="X990" s="34"/>
      <c r="Y990" s="34"/>
      <c r="Z990" s="34"/>
    </row>
    <row r="991" spans="1:26" x14ac:dyDescent="0.2">
      <c r="A991" s="34"/>
      <c r="B991" s="34"/>
      <c r="C991" s="34"/>
      <c r="D991" s="34"/>
      <c r="E991" s="34"/>
      <c r="F991" s="34"/>
      <c r="G991" s="34"/>
      <c r="H991" s="34"/>
      <c r="I991" s="34"/>
      <c r="K991" s="34"/>
      <c r="L991" s="34"/>
      <c r="M991" s="34"/>
      <c r="N991" s="34"/>
      <c r="O991" s="34"/>
      <c r="P991" s="34"/>
      <c r="Q991" s="34"/>
      <c r="R991" s="34"/>
      <c r="S991" s="34"/>
      <c r="T991" s="34"/>
      <c r="U991" s="34"/>
      <c r="V991" s="34"/>
      <c r="W991" s="34"/>
      <c r="X991" s="34"/>
      <c r="Y991" s="34"/>
      <c r="Z991" s="34"/>
    </row>
    <row r="992" spans="1:26" x14ac:dyDescent="0.2">
      <c r="A992" s="34"/>
      <c r="B992" s="34"/>
      <c r="C992" s="34"/>
      <c r="D992" s="34"/>
      <c r="E992" s="34"/>
      <c r="F992" s="34"/>
      <c r="G992" s="34"/>
      <c r="H992" s="34"/>
      <c r="I992" s="34"/>
      <c r="K992" s="34"/>
      <c r="L992" s="34"/>
      <c r="M992" s="34"/>
      <c r="N992" s="34"/>
      <c r="O992" s="34"/>
      <c r="P992" s="34"/>
      <c r="Q992" s="34"/>
      <c r="R992" s="34"/>
      <c r="S992" s="34"/>
      <c r="T992" s="34"/>
      <c r="U992" s="34"/>
      <c r="V992" s="34"/>
      <c r="W992" s="34"/>
      <c r="X992" s="34"/>
      <c r="Y992" s="34"/>
      <c r="Z992" s="34"/>
    </row>
    <row r="993" spans="1:26" x14ac:dyDescent="0.2">
      <c r="A993" s="34"/>
      <c r="B993" s="34"/>
      <c r="C993" s="34"/>
      <c r="D993" s="34"/>
      <c r="E993" s="34"/>
      <c r="F993" s="34"/>
      <c r="G993" s="34"/>
      <c r="H993" s="34"/>
      <c r="I993" s="34"/>
      <c r="K993" s="34"/>
      <c r="L993" s="34"/>
      <c r="M993" s="34"/>
      <c r="N993" s="34"/>
      <c r="O993" s="34"/>
      <c r="P993" s="34"/>
      <c r="Q993" s="34"/>
      <c r="R993" s="34"/>
      <c r="S993" s="34"/>
      <c r="T993" s="34"/>
      <c r="U993" s="34"/>
      <c r="V993" s="34"/>
      <c r="W993" s="34"/>
      <c r="X993" s="34"/>
      <c r="Y993" s="34"/>
      <c r="Z993" s="34"/>
    </row>
    <row r="994" spans="1:26" x14ac:dyDescent="0.2">
      <c r="A994" s="34"/>
      <c r="B994" s="34"/>
      <c r="C994" s="34"/>
      <c r="D994" s="34"/>
      <c r="E994" s="34"/>
      <c r="F994" s="34"/>
      <c r="G994" s="34"/>
      <c r="H994" s="34"/>
      <c r="I994" s="34"/>
      <c r="K994" s="34"/>
      <c r="L994" s="34"/>
      <c r="M994" s="34"/>
      <c r="N994" s="34"/>
      <c r="O994" s="34"/>
      <c r="P994" s="34"/>
      <c r="Q994" s="34"/>
      <c r="R994" s="34"/>
      <c r="S994" s="34"/>
      <c r="T994" s="34"/>
      <c r="U994" s="34"/>
      <c r="V994" s="34"/>
      <c r="W994" s="34"/>
      <c r="X994" s="34"/>
      <c r="Y994" s="34"/>
      <c r="Z994" s="34"/>
    </row>
    <row r="995" spans="1:26" x14ac:dyDescent="0.2">
      <c r="A995" s="34"/>
      <c r="B995" s="34"/>
      <c r="C995" s="34"/>
      <c r="D995" s="34"/>
      <c r="E995" s="34"/>
      <c r="F995" s="34"/>
      <c r="G995" s="34"/>
      <c r="H995" s="34"/>
      <c r="I995" s="34"/>
      <c r="K995" s="34"/>
      <c r="L995" s="34"/>
      <c r="M995" s="34"/>
      <c r="N995" s="34"/>
      <c r="O995" s="34"/>
      <c r="P995" s="34"/>
      <c r="Q995" s="34"/>
      <c r="R995" s="34"/>
      <c r="S995" s="34"/>
      <c r="T995" s="34"/>
      <c r="U995" s="34"/>
      <c r="V995" s="34"/>
      <c r="W995" s="34"/>
      <c r="X995" s="34"/>
      <c r="Y995" s="34"/>
      <c r="Z995" s="34"/>
    </row>
    <row r="996" spans="1:26" x14ac:dyDescent="0.2">
      <c r="A996" s="34"/>
      <c r="B996" s="34"/>
      <c r="C996" s="34"/>
      <c r="D996" s="34"/>
      <c r="E996" s="34"/>
      <c r="F996" s="34"/>
      <c r="G996" s="34"/>
      <c r="H996" s="34"/>
      <c r="I996" s="34"/>
      <c r="K996" s="34"/>
      <c r="L996" s="34"/>
      <c r="M996" s="34"/>
      <c r="N996" s="34"/>
      <c r="O996" s="34"/>
      <c r="P996" s="34"/>
      <c r="Q996" s="34"/>
      <c r="R996" s="34"/>
      <c r="S996" s="34"/>
      <c r="T996" s="34"/>
      <c r="U996" s="34"/>
      <c r="V996" s="34"/>
      <c r="W996" s="34"/>
      <c r="X996" s="34"/>
      <c r="Y996" s="34"/>
      <c r="Z996" s="34"/>
    </row>
    <row r="997" spans="1:26" x14ac:dyDescent="0.2">
      <c r="A997" s="34"/>
      <c r="B997" s="34"/>
      <c r="C997" s="34"/>
      <c r="D997" s="34"/>
      <c r="E997" s="34"/>
      <c r="F997" s="34"/>
      <c r="G997" s="34"/>
      <c r="H997" s="34"/>
      <c r="I997" s="34"/>
      <c r="K997" s="34"/>
      <c r="L997" s="34"/>
      <c r="M997" s="34"/>
      <c r="N997" s="34"/>
      <c r="O997" s="34"/>
      <c r="P997" s="34"/>
      <c r="Q997" s="34"/>
      <c r="R997" s="34"/>
      <c r="S997" s="34"/>
      <c r="T997" s="34"/>
      <c r="U997" s="34"/>
      <c r="V997" s="34"/>
      <c r="W997" s="34"/>
      <c r="X997" s="34"/>
      <c r="Y997" s="34"/>
      <c r="Z997" s="34"/>
    </row>
    <row r="998" spans="1:26" x14ac:dyDescent="0.2">
      <c r="A998" s="34"/>
      <c r="B998" s="34"/>
      <c r="C998" s="34"/>
      <c r="D998" s="34"/>
      <c r="E998" s="34"/>
      <c r="F998" s="34"/>
      <c r="G998" s="34"/>
      <c r="H998" s="34"/>
      <c r="I998" s="34"/>
      <c r="K998" s="34"/>
      <c r="L998" s="34"/>
      <c r="M998" s="34"/>
      <c r="N998" s="34"/>
      <c r="O998" s="34"/>
      <c r="P998" s="34"/>
      <c r="Q998" s="34"/>
      <c r="R998" s="34"/>
      <c r="S998" s="34"/>
      <c r="T998" s="34"/>
      <c r="U998" s="34"/>
      <c r="V998" s="34"/>
      <c r="W998" s="34"/>
      <c r="X998" s="34"/>
      <c r="Y998" s="34"/>
      <c r="Z998" s="34"/>
    </row>
    <row r="999" spans="1:26" x14ac:dyDescent="0.2">
      <c r="A999" s="34"/>
      <c r="B999" s="34"/>
      <c r="C999" s="34"/>
      <c r="D999" s="34"/>
      <c r="E999" s="34"/>
      <c r="F999" s="34"/>
      <c r="G999" s="34"/>
      <c r="H999" s="34"/>
      <c r="L999" s="34"/>
      <c r="M999" s="34"/>
      <c r="N999" s="34"/>
      <c r="O999" s="34"/>
      <c r="P999" s="34"/>
      <c r="Q999" s="34"/>
      <c r="R999" s="34"/>
      <c r="S999" s="34"/>
      <c r="T999" s="34"/>
      <c r="U999" s="34"/>
      <c r="V999" s="34"/>
      <c r="W999" s="34"/>
      <c r="X999" s="34"/>
      <c r="Y999" s="34"/>
      <c r="Z999" s="34"/>
    </row>
    <row r="1000" spans="1:26" x14ac:dyDescent="0.2">
      <c r="A1000" s="34"/>
      <c r="B1000" s="34"/>
      <c r="C1000" s="34"/>
      <c r="D1000" s="34"/>
      <c r="E1000" s="34"/>
      <c r="F1000" s="34"/>
      <c r="G1000" s="34"/>
      <c r="H1000" s="34"/>
      <c r="L1000" s="34"/>
      <c r="M1000" s="34"/>
      <c r="N1000" s="34"/>
      <c r="O1000" s="34"/>
      <c r="P1000" s="34"/>
      <c r="Q1000" s="34"/>
      <c r="R1000" s="34"/>
      <c r="S1000" s="34"/>
      <c r="T1000" s="34"/>
      <c r="U1000" s="34"/>
      <c r="V1000" s="34"/>
      <c r="W1000" s="34"/>
      <c r="X1000" s="34"/>
      <c r="Y1000" s="34"/>
      <c r="Z1000" s="34"/>
    </row>
  </sheetData>
  <mergeCells count="2">
    <mergeCell ref="A2:F2"/>
    <mergeCell ref="C18:D18"/>
  </mergeCells>
  <pageMargins left="0.74805555555555558" right="0.74805555555555558" top="1.3776388888888889" bottom="1.3776388888888889" header="0.98388888888888892" footer="0.98388888888888892"/>
  <pageSetup paperSize="0" fitToWidth="0" fitToHeight="0" orientation="portrait" horizontalDpi="0" verticalDpi="0" copies="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4"/>
  <sheetViews>
    <sheetView tabSelected="1" workbookViewId="0">
      <selection activeCell="C15" sqref="C15"/>
    </sheetView>
  </sheetViews>
  <sheetFormatPr baseColWidth="10" defaultColWidth="8.83203125" defaultRowHeight="15" customHeight="1" x14ac:dyDescent="0.2"/>
  <cols>
    <col min="1" max="1" width="35.5" customWidth="1"/>
    <col min="2" max="5" width="11.1640625" customWidth="1"/>
    <col min="6" max="1024" width="19.5" customWidth="1"/>
  </cols>
  <sheetData>
    <row r="1" spans="1:25" x14ac:dyDescent="0.2">
      <c r="A1" s="34"/>
      <c r="B1" s="34"/>
      <c r="C1" s="34"/>
      <c r="D1" s="34"/>
      <c r="E1" s="34"/>
      <c r="F1" s="34"/>
      <c r="G1" s="34"/>
      <c r="H1" s="34"/>
      <c r="I1" s="34"/>
      <c r="J1" s="34"/>
      <c r="K1" s="34"/>
      <c r="L1" s="34"/>
      <c r="M1" s="34"/>
      <c r="N1" s="34"/>
      <c r="O1" s="34"/>
      <c r="P1" s="34"/>
      <c r="Q1" s="34"/>
      <c r="R1" s="34"/>
      <c r="S1" s="34"/>
      <c r="T1" s="34"/>
      <c r="U1" s="34"/>
      <c r="V1" s="34"/>
      <c r="W1" s="34"/>
      <c r="X1" s="34"/>
      <c r="Y1" s="34"/>
    </row>
    <row r="2" spans="1:25" x14ac:dyDescent="0.2">
      <c r="A2" s="50" t="s">
        <v>102</v>
      </c>
      <c r="B2" s="50"/>
      <c r="C2" s="50"/>
      <c r="D2" s="50"/>
      <c r="E2" s="50"/>
      <c r="F2" s="35"/>
      <c r="G2" s="35"/>
      <c r="H2" s="35"/>
      <c r="I2" s="35"/>
      <c r="J2" s="35"/>
      <c r="K2" s="35"/>
      <c r="L2" s="35"/>
      <c r="M2" s="35"/>
      <c r="N2" s="35"/>
      <c r="O2" s="35"/>
      <c r="P2" s="35"/>
      <c r="Q2" s="35"/>
      <c r="R2" s="35"/>
      <c r="S2" s="35"/>
      <c r="T2" s="35"/>
      <c r="U2" s="35"/>
      <c r="V2" s="35"/>
      <c r="W2" s="35"/>
      <c r="X2" s="35"/>
      <c r="Y2" s="35"/>
    </row>
    <row r="3" spans="1:25" x14ac:dyDescent="0.2">
      <c r="A3" s="34"/>
      <c r="B3" s="36">
        <v>3</v>
      </c>
      <c r="C3" s="36">
        <v>2</v>
      </c>
      <c r="D3" s="36">
        <v>1</v>
      </c>
      <c r="E3" s="36">
        <v>0</v>
      </c>
      <c r="F3" s="36" t="s">
        <v>103</v>
      </c>
      <c r="G3" s="34"/>
      <c r="H3" s="37" t="s">
        <v>79</v>
      </c>
      <c r="K3" s="34"/>
      <c r="L3" s="34"/>
      <c r="M3" s="34"/>
      <c r="N3" s="34"/>
      <c r="O3" s="34"/>
      <c r="P3" s="34"/>
      <c r="Q3" s="34"/>
      <c r="R3" s="34"/>
      <c r="S3" s="34"/>
      <c r="T3" s="34"/>
      <c r="U3" s="34"/>
      <c r="V3" s="34"/>
      <c r="W3" s="34"/>
      <c r="X3" s="34"/>
      <c r="Y3" s="34"/>
    </row>
    <row r="4" spans="1:25" x14ac:dyDescent="0.2">
      <c r="A4" s="38" t="s">
        <v>104</v>
      </c>
      <c r="B4" s="36" t="s">
        <v>81</v>
      </c>
      <c r="C4" s="36"/>
      <c r="D4" s="36"/>
      <c r="E4" s="36"/>
      <c r="F4" s="37" t="s">
        <v>105</v>
      </c>
      <c r="G4" s="34"/>
      <c r="H4" s="21" t="s">
        <v>82</v>
      </c>
      <c r="I4" s="21" t="s">
        <v>83</v>
      </c>
      <c r="J4" s="21" t="s">
        <v>84</v>
      </c>
      <c r="K4" s="36" t="s">
        <v>85</v>
      </c>
      <c r="L4" s="36" t="s">
        <v>11</v>
      </c>
      <c r="M4" s="34"/>
      <c r="N4" s="34"/>
      <c r="O4" s="34"/>
      <c r="P4" s="34"/>
      <c r="Q4" s="34"/>
      <c r="R4" s="34"/>
      <c r="S4" s="34"/>
      <c r="T4" s="34"/>
      <c r="U4" s="34"/>
      <c r="V4" s="34"/>
      <c r="W4" s="34"/>
      <c r="X4" s="34"/>
      <c r="Y4" s="34"/>
    </row>
    <row r="5" spans="1:25" x14ac:dyDescent="0.2">
      <c r="A5" s="38" t="s">
        <v>106</v>
      </c>
      <c r="B5" s="36" t="s">
        <v>81</v>
      </c>
      <c r="C5" s="36"/>
      <c r="D5" s="36"/>
      <c r="E5" s="36"/>
      <c r="F5" s="34"/>
      <c r="G5" s="34"/>
      <c r="H5" t="s">
        <v>107</v>
      </c>
      <c r="I5">
        <f>COUNTIF(D4:D13,"x")</f>
        <v>3</v>
      </c>
      <c r="J5">
        <f>COUNTIF(C4:C13,"x")</f>
        <v>2</v>
      </c>
      <c r="K5">
        <f>COUNTIF(B4:B13,"x")</f>
        <v>3</v>
      </c>
      <c r="L5" s="37" t="s">
        <v>11</v>
      </c>
      <c r="M5" s="34"/>
      <c r="N5" s="34"/>
      <c r="O5" s="34"/>
      <c r="P5" s="34"/>
      <c r="Q5" s="34"/>
      <c r="R5" s="34"/>
      <c r="S5" s="34"/>
      <c r="T5" s="34"/>
      <c r="U5" s="34"/>
      <c r="V5" s="34"/>
      <c r="W5" s="34"/>
      <c r="X5" s="34"/>
      <c r="Y5" s="34"/>
    </row>
    <row r="6" spans="1:25" x14ac:dyDescent="0.2">
      <c r="A6" s="38" t="s">
        <v>108</v>
      </c>
      <c r="B6" s="36"/>
      <c r="C6" s="36" t="s">
        <v>81</v>
      </c>
      <c r="D6" s="36"/>
      <c r="E6" s="36"/>
      <c r="F6" s="34"/>
      <c r="G6" s="34"/>
      <c r="H6">
        <f>H5*0</f>
        <v>0</v>
      </c>
      <c r="I6">
        <f>I5*1</f>
        <v>3</v>
      </c>
      <c r="J6">
        <f>J5*2</f>
        <v>4</v>
      </c>
      <c r="K6" s="34">
        <f>K5*3</f>
        <v>9</v>
      </c>
      <c r="L6" s="37" t="s">
        <v>11</v>
      </c>
      <c r="M6" s="34"/>
      <c r="N6" s="34"/>
      <c r="O6" s="34"/>
      <c r="P6" s="34"/>
      <c r="Q6" s="34"/>
      <c r="R6" s="34"/>
      <c r="S6" s="34"/>
      <c r="T6" s="34"/>
      <c r="U6" s="34"/>
      <c r="V6" s="34"/>
      <c r="W6" s="34"/>
      <c r="X6" s="34"/>
      <c r="Y6" s="34"/>
    </row>
    <row r="7" spans="1:25" x14ac:dyDescent="0.2">
      <c r="A7" s="38" t="s">
        <v>109</v>
      </c>
      <c r="B7" s="36"/>
      <c r="C7" s="36"/>
      <c r="D7" s="36" t="s">
        <v>81</v>
      </c>
      <c r="E7" s="36"/>
      <c r="F7" s="34"/>
      <c r="G7" s="34"/>
      <c r="H7" s="34"/>
      <c r="I7" s="39"/>
      <c r="J7" s="34"/>
      <c r="K7" s="34"/>
      <c r="L7" s="34"/>
      <c r="M7" s="34"/>
      <c r="N7" s="34"/>
      <c r="O7" s="34"/>
      <c r="P7" s="34"/>
      <c r="Q7" s="34"/>
      <c r="R7" s="34"/>
      <c r="S7" s="34"/>
      <c r="T7" s="34"/>
      <c r="U7" s="34"/>
      <c r="V7" s="34"/>
      <c r="W7" s="34"/>
      <c r="X7" s="34"/>
      <c r="Y7" s="34"/>
    </row>
    <row r="8" spans="1:25" x14ac:dyDescent="0.2">
      <c r="A8" s="38" t="s">
        <v>110</v>
      </c>
      <c r="B8" s="36"/>
      <c r="C8" s="36"/>
      <c r="D8" s="36"/>
      <c r="E8" s="36" t="s">
        <v>81</v>
      </c>
      <c r="F8" s="37"/>
      <c r="G8" s="34"/>
      <c r="H8" s="34"/>
      <c r="J8" s="34"/>
      <c r="K8" s="34"/>
      <c r="L8" s="34"/>
      <c r="M8" s="34"/>
      <c r="N8" s="34"/>
      <c r="O8" s="34"/>
      <c r="P8" s="34"/>
      <c r="Q8" s="34"/>
      <c r="R8" s="34"/>
      <c r="S8" s="34"/>
      <c r="T8" s="34"/>
      <c r="U8" s="34"/>
      <c r="V8" s="34"/>
      <c r="W8" s="34"/>
      <c r="X8" s="34"/>
      <c r="Y8" s="34"/>
    </row>
    <row r="9" spans="1:25" x14ac:dyDescent="0.2">
      <c r="A9" s="38" t="s">
        <v>111</v>
      </c>
      <c r="B9" s="36"/>
      <c r="C9" s="36" t="s">
        <v>81</v>
      </c>
      <c r="D9" s="36"/>
      <c r="E9" s="36"/>
      <c r="F9" s="34"/>
      <c r="G9" s="34"/>
      <c r="H9" s="34"/>
      <c r="J9" s="34"/>
      <c r="K9" s="34"/>
      <c r="L9" s="34"/>
      <c r="M9" s="34"/>
      <c r="N9" s="34"/>
      <c r="O9" s="34"/>
      <c r="P9" s="34"/>
      <c r="Q9" s="34"/>
      <c r="R9" s="34"/>
      <c r="S9" s="34"/>
      <c r="T9" s="34"/>
      <c r="U9" s="34"/>
      <c r="V9" s="34"/>
      <c r="W9" s="34"/>
      <c r="X9" s="34"/>
      <c r="Y9" s="34"/>
    </row>
    <row r="10" spans="1:25" x14ac:dyDescent="0.2">
      <c r="A10" s="38" t="s">
        <v>112</v>
      </c>
      <c r="B10" s="36"/>
      <c r="C10" s="36"/>
      <c r="D10" s="36" t="s">
        <v>81</v>
      </c>
      <c r="E10" s="36"/>
      <c r="F10" s="37" t="s">
        <v>113</v>
      </c>
      <c r="G10" s="34"/>
      <c r="H10" s="34"/>
      <c r="J10" s="34"/>
      <c r="K10" s="34"/>
      <c r="L10" s="34"/>
      <c r="M10" s="34"/>
      <c r="N10" s="34"/>
      <c r="O10" s="34"/>
      <c r="P10" s="34"/>
      <c r="Q10" s="34"/>
      <c r="R10" s="34"/>
      <c r="S10" s="34"/>
      <c r="T10" s="34"/>
      <c r="U10" s="34"/>
      <c r="V10" s="34"/>
      <c r="W10" s="34"/>
      <c r="X10" s="34"/>
      <c r="Y10" s="34"/>
    </row>
    <row r="11" spans="1:25" x14ac:dyDescent="0.2">
      <c r="A11" s="38" t="s">
        <v>114</v>
      </c>
      <c r="B11" s="36" t="s">
        <v>81</v>
      </c>
      <c r="C11" s="36"/>
      <c r="D11" s="36"/>
      <c r="E11" s="36"/>
      <c r="F11" s="37" t="s">
        <v>105</v>
      </c>
      <c r="G11" s="34"/>
      <c r="H11" s="34"/>
      <c r="J11" s="34"/>
      <c r="K11" s="34"/>
      <c r="L11" s="34"/>
      <c r="M11" s="34"/>
      <c r="N11" s="34"/>
      <c r="O11" s="34"/>
      <c r="P11" s="34"/>
      <c r="Q11" s="34"/>
      <c r="R11" s="34"/>
      <c r="S11" s="34"/>
      <c r="T11" s="34"/>
      <c r="U11" s="34"/>
      <c r="V11" s="34"/>
      <c r="W11" s="34"/>
      <c r="X11" s="34"/>
      <c r="Y11" s="34"/>
    </row>
    <row r="12" spans="1:25" x14ac:dyDescent="0.2">
      <c r="A12" s="38" t="s">
        <v>115</v>
      </c>
      <c r="B12" s="36"/>
      <c r="C12" s="36"/>
      <c r="D12" s="36"/>
      <c r="E12" s="36" t="s">
        <v>81</v>
      </c>
      <c r="F12" s="37" t="s">
        <v>105</v>
      </c>
      <c r="G12" s="34"/>
      <c r="H12" s="34"/>
      <c r="J12" s="34"/>
      <c r="K12" s="34"/>
      <c r="L12" s="34"/>
      <c r="M12" s="34"/>
      <c r="N12" s="34"/>
      <c r="O12" s="34"/>
      <c r="P12" s="34"/>
      <c r="Q12" s="34"/>
      <c r="R12" s="34"/>
      <c r="S12" s="34"/>
      <c r="T12" s="34"/>
      <c r="U12" s="34"/>
      <c r="V12" s="34"/>
      <c r="W12" s="34"/>
      <c r="X12" s="34"/>
      <c r="Y12" s="34"/>
    </row>
    <row r="13" spans="1:25" x14ac:dyDescent="0.2">
      <c r="A13" s="38" t="s">
        <v>116</v>
      </c>
      <c r="B13" s="36"/>
      <c r="C13" s="36"/>
      <c r="D13" s="36" t="s">
        <v>81</v>
      </c>
      <c r="E13" s="36"/>
      <c r="F13" s="34"/>
      <c r="G13" s="34"/>
      <c r="H13" s="34"/>
      <c r="J13" s="34"/>
      <c r="K13" s="34"/>
      <c r="L13" s="34"/>
      <c r="M13" s="34"/>
      <c r="N13" s="34"/>
      <c r="O13" s="34"/>
      <c r="P13" s="34"/>
      <c r="Q13" s="34"/>
      <c r="R13" s="34"/>
      <c r="S13" s="34"/>
      <c r="T13" s="34"/>
      <c r="U13" s="34"/>
      <c r="V13" s="34"/>
      <c r="W13" s="34"/>
      <c r="X13" s="34"/>
      <c r="Y13" s="34"/>
    </row>
    <row r="14" spans="1:25" x14ac:dyDescent="0.2">
      <c r="A14" s="43" t="s">
        <v>100</v>
      </c>
      <c r="B14" s="44">
        <f>SUM(H6:K6)</f>
        <v>16</v>
      </c>
      <c r="C14" s="36" t="s">
        <v>118</v>
      </c>
      <c r="D14" s="36"/>
      <c r="E14" s="36"/>
      <c r="F14" s="34"/>
      <c r="G14" s="34"/>
      <c r="H14" s="34"/>
      <c r="J14" s="34"/>
      <c r="K14" s="34"/>
      <c r="L14" s="34"/>
      <c r="M14" s="34"/>
      <c r="N14" s="34"/>
      <c r="O14" s="34"/>
      <c r="P14" s="34"/>
      <c r="Q14" s="34"/>
      <c r="R14" s="34"/>
      <c r="S14" s="34"/>
      <c r="T14" s="34"/>
      <c r="U14" s="34"/>
      <c r="V14" s="34"/>
      <c r="W14" s="34"/>
      <c r="X14" s="34"/>
      <c r="Y14" s="34"/>
    </row>
  </sheetData>
  <mergeCells count="1">
    <mergeCell ref="A2:E2"/>
  </mergeCells>
  <pageMargins left="0.74805555555555558" right="0.74805555555555558" top="1.3776388888888889" bottom="1.3776388888888889" header="0.98388888888888892" footer="0.98388888888888892"/>
  <pageSetup paperSize="0" fitToWidth="0" fitToHeight="0" orientation="portrait" horizontalDpi="0" verticalDpi="0" copies="0"/>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Gait speed</vt:lpstr>
      <vt:lpstr>6MWT </vt:lpstr>
      <vt:lpstr>ABC</vt:lpstr>
      <vt:lpstr>BBS</vt:lpstr>
      <vt:lpstr>FGA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2018-09-07T00:46:04Z</dcterms:created>
  <dcterms:modified xsi:type="dcterms:W3CDTF">2018-09-08T17:07:20Z</dcterms:modified>
</cp:coreProperties>
</file>